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670" activeTab="1"/>
  </bookViews>
  <sheets>
    <sheet name="2018-19-1" sheetId="1" r:id="rId1"/>
    <sheet name="2018-19-2" sheetId="2" r:id="rId2"/>
  </sheets>
  <definedNames>
    <definedName name="_xlnm.Print_Area" localSheetId="0">'2018-19-1'!$A$1:$Z$67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2"/>
  <c r="E35"/>
  <c r="F35"/>
  <c r="G35"/>
  <c r="H35"/>
  <c r="C35"/>
  <c r="B35"/>
  <c r="B66" i="1"/>
  <c r="V11" i="2"/>
  <c r="Y11"/>
  <c r="U48" i="1"/>
  <c r="T48"/>
  <c r="T34"/>
  <c r="U34"/>
  <c r="T25"/>
  <c r="U25"/>
  <c r="T26"/>
  <c r="U26"/>
  <c r="T27"/>
  <c r="U27"/>
  <c r="T20"/>
  <c r="U20"/>
  <c r="T13"/>
  <c r="U13"/>
  <c r="T9"/>
  <c r="U9"/>
  <c r="T5"/>
  <c r="U5"/>
  <c r="M35" i="2"/>
  <c r="N35"/>
  <c r="O35"/>
  <c r="P35"/>
  <c r="Q35"/>
  <c r="L35"/>
  <c r="X35" s="1"/>
  <c r="T20"/>
  <c r="U20"/>
  <c r="W20"/>
  <c r="X20"/>
  <c r="Y20"/>
  <c r="Z20"/>
  <c r="T21"/>
  <c r="U21"/>
  <c r="W21"/>
  <c r="X21"/>
  <c r="Y21"/>
  <c r="Z21"/>
  <c r="T22"/>
  <c r="U22"/>
  <c r="W22"/>
  <c r="X22"/>
  <c r="Y22"/>
  <c r="Z22"/>
  <c r="T23"/>
  <c r="U23"/>
  <c r="W23"/>
  <c r="X23"/>
  <c r="Y23"/>
  <c r="Z23"/>
  <c r="T24"/>
  <c r="U24"/>
  <c r="W24"/>
  <c r="X24"/>
  <c r="Y24"/>
  <c r="Z24"/>
  <c r="T25"/>
  <c r="U25"/>
  <c r="W25"/>
  <c r="X25"/>
  <c r="Y25"/>
  <c r="Z25"/>
  <c r="T26"/>
  <c r="U26"/>
  <c r="W26"/>
  <c r="X26"/>
  <c r="Y26"/>
  <c r="Z26"/>
  <c r="T27"/>
  <c r="U27"/>
  <c r="W27"/>
  <c r="X27"/>
  <c r="Y27"/>
  <c r="Z27"/>
  <c r="T28"/>
  <c r="U28"/>
  <c r="W28"/>
  <c r="X28"/>
  <c r="Y28"/>
  <c r="Z28"/>
  <c r="T29"/>
  <c r="U29"/>
  <c r="W29"/>
  <c r="X29"/>
  <c r="Y29"/>
  <c r="Z29"/>
  <c r="U16"/>
  <c r="T16"/>
  <c r="U15"/>
  <c r="T15"/>
  <c r="U14"/>
  <c r="T14"/>
  <c r="U13"/>
  <c r="T13"/>
  <c r="V10"/>
  <c r="U10"/>
  <c r="T10"/>
  <c r="U9"/>
  <c r="T9"/>
  <c r="U8"/>
  <c r="T8"/>
  <c r="U5"/>
  <c r="T5"/>
  <c r="L66" i="1"/>
  <c r="R17" i="2"/>
  <c r="S17" s="1"/>
  <c r="T17"/>
  <c r="U17"/>
  <c r="V17"/>
  <c r="W17"/>
  <c r="X17"/>
  <c r="Y17"/>
  <c r="Z17"/>
  <c r="Z33"/>
  <c r="Y33"/>
  <c r="X33"/>
  <c r="W33"/>
  <c r="U33"/>
  <c r="T33"/>
  <c r="R33"/>
  <c r="V33" s="1"/>
  <c r="Z32"/>
  <c r="Y32"/>
  <c r="X32"/>
  <c r="W32"/>
  <c r="U32"/>
  <c r="T32"/>
  <c r="R32"/>
  <c r="V32" s="1"/>
  <c r="Z31"/>
  <c r="Y31"/>
  <c r="X31"/>
  <c r="W31"/>
  <c r="U31"/>
  <c r="T31"/>
  <c r="R31"/>
  <c r="V31" s="1"/>
  <c r="Z30"/>
  <c r="Y30"/>
  <c r="X30"/>
  <c r="W30"/>
  <c r="U30"/>
  <c r="T30"/>
  <c r="R30"/>
  <c r="V30" s="1"/>
  <c r="R29"/>
  <c r="V29" s="1"/>
  <c r="R28"/>
  <c r="V28" s="1"/>
  <c r="R27"/>
  <c r="S27" s="1"/>
  <c r="R26"/>
  <c r="S26" s="1"/>
  <c r="R25"/>
  <c r="V25" s="1"/>
  <c r="R24"/>
  <c r="V24" s="1"/>
  <c r="R23"/>
  <c r="V23" s="1"/>
  <c r="R22"/>
  <c r="V22" s="1"/>
  <c r="R21"/>
  <c r="V21" s="1"/>
  <c r="R20"/>
  <c r="V20" s="1"/>
  <c r="Z19"/>
  <c r="Y19"/>
  <c r="X19"/>
  <c r="W19"/>
  <c r="U19"/>
  <c r="T19"/>
  <c r="R19"/>
  <c r="V19" s="1"/>
  <c r="Z18"/>
  <c r="Y18"/>
  <c r="X18"/>
  <c r="W18"/>
  <c r="U18"/>
  <c r="T18"/>
  <c r="R18"/>
  <c r="V18" s="1"/>
  <c r="Z16"/>
  <c r="Y16"/>
  <c r="X16"/>
  <c r="W16"/>
  <c r="R16"/>
  <c r="S16" s="1"/>
  <c r="Z15"/>
  <c r="Y15"/>
  <c r="X15"/>
  <c r="W15"/>
  <c r="R15"/>
  <c r="S15" s="1"/>
  <c r="Z14"/>
  <c r="Y14"/>
  <c r="X14"/>
  <c r="W14"/>
  <c r="R14"/>
  <c r="V14" s="1"/>
  <c r="Z13"/>
  <c r="Y13"/>
  <c r="X13"/>
  <c r="W13"/>
  <c r="R13"/>
  <c r="S13" s="1"/>
  <c r="Z11"/>
  <c r="X11"/>
  <c r="W11"/>
  <c r="R11"/>
  <c r="S11" s="1"/>
  <c r="T11" s="1"/>
  <c r="U11" s="1"/>
  <c r="Z10"/>
  <c r="Y10"/>
  <c r="X10"/>
  <c r="W10"/>
  <c r="R10"/>
  <c r="S10" s="1"/>
  <c r="Z9"/>
  <c r="Y9"/>
  <c r="X9"/>
  <c r="W9"/>
  <c r="R9"/>
  <c r="S9" s="1"/>
  <c r="Z8"/>
  <c r="Y8"/>
  <c r="X8"/>
  <c r="W8"/>
  <c r="R8"/>
  <c r="S8" s="1"/>
  <c r="Z7"/>
  <c r="Y7"/>
  <c r="X7"/>
  <c r="W7"/>
  <c r="U7"/>
  <c r="T7"/>
  <c r="R7"/>
  <c r="V7" s="1"/>
  <c r="Z5"/>
  <c r="Y5"/>
  <c r="X5"/>
  <c r="W5"/>
  <c r="R5"/>
  <c r="S5" s="1"/>
  <c r="S29" l="1"/>
  <c r="S23"/>
  <c r="V27"/>
  <c r="V26"/>
  <c r="V9"/>
  <c r="V13"/>
  <c r="V8"/>
  <c r="S14"/>
  <c r="V16"/>
  <c r="S25"/>
  <c r="R35"/>
  <c r="V35" s="1"/>
  <c r="S22"/>
  <c r="Z35"/>
  <c r="Y35"/>
  <c r="W35"/>
  <c r="S20"/>
  <c r="S21"/>
  <c r="S7"/>
  <c r="V5"/>
  <c r="V15"/>
  <c r="S28"/>
  <c r="S24"/>
  <c r="S32"/>
  <c r="S33"/>
  <c r="S19"/>
  <c r="S31"/>
  <c r="S18"/>
  <c r="S30"/>
  <c r="T35" l="1"/>
  <c r="U35"/>
  <c r="S35"/>
  <c r="Q66" i="1"/>
  <c r="Y66" s="1"/>
  <c r="N66"/>
  <c r="O66"/>
  <c r="P66"/>
  <c r="X66" s="1"/>
  <c r="M66"/>
  <c r="R19"/>
  <c r="S19"/>
  <c r="T19"/>
  <c r="U19"/>
  <c r="V19"/>
  <c r="W19"/>
  <c r="X19"/>
  <c r="Y19"/>
  <c r="Z19"/>
  <c r="Z10"/>
  <c r="Y10"/>
  <c r="X10"/>
  <c r="W10"/>
  <c r="U10"/>
  <c r="T10"/>
  <c r="R10"/>
  <c r="V10" s="1"/>
  <c r="E66"/>
  <c r="F66"/>
  <c r="G66"/>
  <c r="H66"/>
  <c r="D66"/>
  <c r="C66"/>
  <c r="R51"/>
  <c r="W51"/>
  <c r="X51"/>
  <c r="Y51"/>
  <c r="Z51"/>
  <c r="R50"/>
  <c r="W50"/>
  <c r="X50"/>
  <c r="Y50"/>
  <c r="Z50"/>
  <c r="R59"/>
  <c r="R58"/>
  <c r="R45"/>
  <c r="S45" s="1"/>
  <c r="T45"/>
  <c r="U45"/>
  <c r="W45"/>
  <c r="X45"/>
  <c r="Y45"/>
  <c r="Z45"/>
  <c r="T66" l="1"/>
  <c r="W66"/>
  <c r="Z66"/>
  <c r="U66"/>
  <c r="S10"/>
  <c r="V45"/>
  <c r="R60"/>
  <c r="R46"/>
  <c r="S46" s="1"/>
  <c r="T46"/>
  <c r="U46"/>
  <c r="R29"/>
  <c r="S29" s="1"/>
  <c r="T29"/>
  <c r="U29"/>
  <c r="R18"/>
  <c r="S18" s="1"/>
  <c r="T18"/>
  <c r="U18"/>
  <c r="R36"/>
  <c r="S36" s="1"/>
  <c r="T36"/>
  <c r="U36"/>
  <c r="R15"/>
  <c r="S15" s="1"/>
  <c r="T15"/>
  <c r="U15"/>
  <c r="R53"/>
  <c r="R52"/>
  <c r="W52"/>
  <c r="X52"/>
  <c r="Y52"/>
  <c r="Z52"/>
  <c r="W53"/>
  <c r="X53"/>
  <c r="Y53"/>
  <c r="Z53"/>
  <c r="W15"/>
  <c r="X15"/>
  <c r="Y15"/>
  <c r="Z15"/>
  <c r="W36"/>
  <c r="X36"/>
  <c r="Y36"/>
  <c r="Z36"/>
  <c r="W18"/>
  <c r="X18"/>
  <c r="Y18"/>
  <c r="Z18"/>
  <c r="V66" l="1"/>
  <c r="V29"/>
  <c r="V15"/>
  <c r="V36"/>
  <c r="V18"/>
  <c r="V46"/>
  <c r="W29"/>
  <c r="X29"/>
  <c r="Y29"/>
  <c r="Z29"/>
  <c r="W46"/>
  <c r="X46"/>
  <c r="Y46"/>
  <c r="Z46"/>
  <c r="Z24" l="1"/>
  <c r="Z7"/>
  <c r="Z12"/>
  <c r="Z4"/>
  <c r="Z23"/>
  <c r="Z41"/>
  <c r="Z40"/>
  <c r="Z55"/>
  <c r="Z21"/>
  <c r="Z54"/>
  <c r="Z56"/>
  <c r="Z27"/>
  <c r="Z33"/>
  <c r="Z8"/>
  <c r="Z43"/>
  <c r="Z26"/>
  <c r="Z35"/>
  <c r="Z30"/>
  <c r="Z32"/>
  <c r="Z48"/>
  <c r="Z20"/>
  <c r="Z37"/>
  <c r="Z42"/>
  <c r="Z57"/>
  <c r="Z28"/>
  <c r="Z9"/>
  <c r="Z31"/>
  <c r="Z16"/>
  <c r="Z39"/>
  <c r="Z14"/>
  <c r="Z22"/>
  <c r="Z13"/>
  <c r="Z34"/>
  <c r="Z25"/>
  <c r="Z5"/>
  <c r="Z11"/>
  <c r="R62"/>
  <c r="R61"/>
  <c r="R55" l="1"/>
  <c r="W55"/>
  <c r="X55"/>
  <c r="Y55"/>
  <c r="R21"/>
  <c r="V21" s="1"/>
  <c r="T21"/>
  <c r="U21"/>
  <c r="W21"/>
  <c r="X21"/>
  <c r="Y21"/>
  <c r="R63"/>
  <c r="R54"/>
  <c r="W54"/>
  <c r="X54"/>
  <c r="Y54"/>
  <c r="S21" l="1"/>
  <c r="R5"/>
  <c r="W5"/>
  <c r="X5"/>
  <c r="Y5"/>
  <c r="R13"/>
  <c r="W13"/>
  <c r="X13"/>
  <c r="Y13"/>
  <c r="R34"/>
  <c r="W34"/>
  <c r="X34"/>
  <c r="Y34"/>
  <c r="R25"/>
  <c r="W25"/>
  <c r="X25"/>
  <c r="Y25"/>
  <c r="R31"/>
  <c r="V31" s="1"/>
  <c r="T31"/>
  <c r="U31"/>
  <c r="W31"/>
  <c r="X31"/>
  <c r="Y31"/>
  <c r="R16"/>
  <c r="T16"/>
  <c r="U16"/>
  <c r="W16"/>
  <c r="X16"/>
  <c r="Y16"/>
  <c r="R39"/>
  <c r="T39"/>
  <c r="U39"/>
  <c r="W39"/>
  <c r="X39"/>
  <c r="Y39"/>
  <c r="R14"/>
  <c r="V14" s="1"/>
  <c r="T14"/>
  <c r="U14"/>
  <c r="W14"/>
  <c r="X14"/>
  <c r="Y14"/>
  <c r="R22"/>
  <c r="T22"/>
  <c r="U22"/>
  <c r="W22"/>
  <c r="X22"/>
  <c r="Y22"/>
  <c r="R9"/>
  <c r="W9"/>
  <c r="X9"/>
  <c r="Y9"/>
  <c r="R28"/>
  <c r="T28"/>
  <c r="U28"/>
  <c r="W28"/>
  <c r="X28"/>
  <c r="Y28"/>
  <c r="R27"/>
  <c r="W27"/>
  <c r="X27"/>
  <c r="Y27"/>
  <c r="R33"/>
  <c r="V33" s="1"/>
  <c r="T33"/>
  <c r="U33"/>
  <c r="W33"/>
  <c r="X33"/>
  <c r="Y33"/>
  <c r="R8"/>
  <c r="T8"/>
  <c r="U8"/>
  <c r="W8"/>
  <c r="X8"/>
  <c r="Y8"/>
  <c r="R43"/>
  <c r="T43"/>
  <c r="U43"/>
  <c r="W43"/>
  <c r="X43"/>
  <c r="Y43"/>
  <c r="R26"/>
  <c r="W26"/>
  <c r="X26"/>
  <c r="Y26"/>
  <c r="R35"/>
  <c r="T35"/>
  <c r="U35"/>
  <c r="W35"/>
  <c r="X35"/>
  <c r="Y35"/>
  <c r="R30"/>
  <c r="T30"/>
  <c r="U30"/>
  <c r="W30"/>
  <c r="X30"/>
  <c r="Y30"/>
  <c r="R32"/>
  <c r="T32"/>
  <c r="U32"/>
  <c r="W32"/>
  <c r="X32"/>
  <c r="Y32"/>
  <c r="R48"/>
  <c r="W48"/>
  <c r="X48"/>
  <c r="Y48"/>
  <c r="R64"/>
  <c r="R20"/>
  <c r="W20"/>
  <c r="X20"/>
  <c r="Y20"/>
  <c r="R37"/>
  <c r="T37"/>
  <c r="U37"/>
  <c r="W37"/>
  <c r="X37"/>
  <c r="Y37"/>
  <c r="R42"/>
  <c r="T42"/>
  <c r="U42"/>
  <c r="W42"/>
  <c r="X42"/>
  <c r="Y42"/>
  <c r="R57"/>
  <c r="W57"/>
  <c r="X57"/>
  <c r="Y57"/>
  <c r="R56"/>
  <c r="W56"/>
  <c r="X56"/>
  <c r="Y56"/>
  <c r="R24"/>
  <c r="T24"/>
  <c r="U24"/>
  <c r="W24"/>
  <c r="X24"/>
  <c r="Y24"/>
  <c r="R7"/>
  <c r="T7"/>
  <c r="U7"/>
  <c r="W7"/>
  <c r="X7"/>
  <c r="Y7"/>
  <c r="R12"/>
  <c r="T12"/>
  <c r="U12"/>
  <c r="W12"/>
  <c r="X12"/>
  <c r="Y12"/>
  <c r="R4"/>
  <c r="T4"/>
  <c r="U4"/>
  <c r="W4"/>
  <c r="X4"/>
  <c r="Y4"/>
  <c r="R23"/>
  <c r="V23" s="1"/>
  <c r="T23"/>
  <c r="U23"/>
  <c r="W23"/>
  <c r="X23"/>
  <c r="Y23"/>
  <c r="R41"/>
  <c r="V41" s="1"/>
  <c r="T41"/>
  <c r="U41"/>
  <c r="W41"/>
  <c r="X41"/>
  <c r="Y41"/>
  <c r="R40"/>
  <c r="T40"/>
  <c r="U40"/>
  <c r="W40"/>
  <c r="X40"/>
  <c r="Y40"/>
  <c r="Y11"/>
  <c r="X11"/>
  <c r="W11"/>
  <c r="U11"/>
  <c r="T11"/>
  <c r="R11"/>
  <c r="S11" s="1"/>
  <c r="V20" l="1"/>
  <c r="S20"/>
  <c r="S48"/>
  <c r="V48"/>
  <c r="V27"/>
  <c r="S27"/>
  <c r="V25"/>
  <c r="S25"/>
  <c r="V34"/>
  <c r="S34"/>
  <c r="V13"/>
  <c r="S13"/>
  <c r="V5"/>
  <c r="S5"/>
  <c r="V26"/>
  <c r="S26"/>
  <c r="V9"/>
  <c r="S9"/>
  <c r="R66"/>
  <c r="S66" s="1"/>
  <c r="S41"/>
  <c r="V11"/>
  <c r="S31"/>
  <c r="S14"/>
  <c r="S23"/>
  <c r="S39"/>
  <c r="V39"/>
  <c r="S12"/>
  <c r="V12"/>
  <c r="S24"/>
  <c r="V24"/>
  <c r="S37"/>
  <c r="V37"/>
  <c r="S32"/>
  <c r="V32"/>
  <c r="S35"/>
  <c r="V35"/>
  <c r="S28"/>
  <c r="V28"/>
  <c r="S8"/>
  <c r="V8"/>
  <c r="S43"/>
  <c r="V43"/>
  <c r="S33"/>
  <c r="S16"/>
  <c r="V16"/>
  <c r="S40"/>
  <c r="V40"/>
  <c r="S4"/>
  <c r="V4"/>
  <c r="S7"/>
  <c r="V7"/>
  <c r="S42"/>
  <c r="V42"/>
  <c r="S30"/>
  <c r="V30"/>
  <c r="S22"/>
  <c r="V22"/>
</calcChain>
</file>

<file path=xl/sharedStrings.xml><?xml version="1.0" encoding="utf-8"?>
<sst xmlns="http://schemas.openxmlformats.org/spreadsheetml/2006/main" count="545" uniqueCount="171">
  <si>
    <t>MADI</t>
  </si>
  <si>
    <t>Jordi Guàrdia</t>
  </si>
  <si>
    <t>Si</t>
  </si>
  <si>
    <t>REIN</t>
  </si>
  <si>
    <t>Neus Català i Roig</t>
  </si>
  <si>
    <t>No</t>
  </si>
  <si>
    <t>Mariano López Garcia</t>
  </si>
  <si>
    <t>TCAP</t>
  </si>
  <si>
    <t>Elisabet Arnó</t>
  </si>
  <si>
    <t>SIAC</t>
  </si>
  <si>
    <t>Pau Marti Colom</t>
  </si>
  <si>
    <t>GSEP</t>
  </si>
  <si>
    <t>Ramon Caumons Sangrà</t>
  </si>
  <si>
    <t>LUMI</t>
  </si>
  <si>
    <t>EXGR</t>
  </si>
  <si>
    <t>Jordi Ortiz Domènech</t>
  </si>
  <si>
    <t>ELAN</t>
  </si>
  <si>
    <t>Pedro Gayà Suñer</t>
  </si>
  <si>
    <t>INCO</t>
  </si>
  <si>
    <t>Sergi Sanchez</t>
  </si>
  <si>
    <t>ADSO</t>
  </si>
  <si>
    <t>PROP</t>
  </si>
  <si>
    <t>Jordi Urmeneta Coletas</t>
  </si>
  <si>
    <t>TEEE</t>
  </si>
  <si>
    <t>Joseph Barr</t>
  </si>
  <si>
    <t>TSAI</t>
  </si>
  <si>
    <t>Josep A. Picas Barrachina</t>
  </si>
  <si>
    <t>CIMA</t>
  </si>
  <si>
    <t>Enric Martín</t>
  </si>
  <si>
    <t>FOME</t>
  </si>
  <si>
    <t>ELPO</t>
  </si>
  <si>
    <t>Miguel Castilla Fernández</t>
  </si>
  <si>
    <t>FOMA</t>
  </si>
  <si>
    <t>Joan Gómez i Urgellés</t>
  </si>
  <si>
    <t>Joana Prat Farran</t>
  </si>
  <si>
    <t>Mª Teresa Baile Puig</t>
  </si>
  <si>
    <t>MAES</t>
  </si>
  <si>
    <t>M Teresa Baile Puig</t>
  </si>
  <si>
    <t>SIOP</t>
  </si>
  <si>
    <t>Jordi Garcia</t>
  </si>
  <si>
    <t>SEMA</t>
  </si>
  <si>
    <t>AUIN</t>
  </si>
  <si>
    <t>Cristobal Raya Giner</t>
  </si>
  <si>
    <t>GEPR</t>
  </si>
  <si>
    <t>Chema Ibáñez</t>
  </si>
  <si>
    <t>ESC1</t>
  </si>
  <si>
    <t>Wilson Ramirez Almonte</t>
  </si>
  <si>
    <t>PRO1</t>
  </si>
  <si>
    <t>Jordi Esteve Cusiné</t>
  </si>
  <si>
    <t>ESIN</t>
  </si>
  <si>
    <t>FEIN</t>
  </si>
  <si>
    <t>Rafael Ramón Ramos Lara</t>
  </si>
  <si>
    <t>SIDI</t>
  </si>
  <si>
    <t>EMPR</t>
  </si>
  <si>
    <t>Marta Díaz</t>
  </si>
  <si>
    <t>REAU</t>
  </si>
  <si>
    <t>Ramon Guzmán Solà</t>
  </si>
  <si>
    <t>EQDI</t>
  </si>
  <si>
    <t>Carles Batlle Arnau</t>
  </si>
  <si>
    <t>MATD</t>
  </si>
  <si>
    <t>Marisa Zaragozá Monroig</t>
  </si>
  <si>
    <t>INFO</t>
  </si>
  <si>
    <t>José Antonio Román Jiménez</t>
  </si>
  <si>
    <t>ESTA</t>
  </si>
  <si>
    <t>Enric Trullols</t>
  </si>
  <si>
    <t>Codi assignatura</t>
  </si>
  <si>
    <t>Estava previst aplicar la reavaluació?</t>
  </si>
  <si>
    <t>Abans de la reavaluació, nombre d'estudiants amb una Nota Final: 3 &lt;= NF &lt; 4</t>
  </si>
  <si>
    <t>Abans de la reavaluació, nombre d'estudiants amb una Nota Final: 4 &lt;= NF &lt; 5</t>
  </si>
  <si>
    <t>Nombre total d'estudiants presentats a la reavaluació</t>
  </si>
  <si>
    <t>Nombre d'estudiants que han aprovat l'assignatura (Nota final NF=5) mitjançant la reavaluació</t>
  </si>
  <si>
    <t>Nombre d'estudiants amb nota final: 4 &lt;= NF &lt; 5 mitjançant la reavaluació (que abans tenien una nota NF &lt; 4 )</t>
  </si>
  <si>
    <t>Marca de temps</t>
  </si>
  <si>
    <t>Sigles assignatura</t>
  </si>
  <si>
    <t>A</t>
  </si>
  <si>
    <t>P</t>
  </si>
  <si>
    <t>C</t>
  </si>
  <si>
    <t>Matriculats</t>
  </si>
  <si>
    <t>M</t>
  </si>
  <si>
    <t>R1</t>
  </si>
  <si>
    <t>R2</t>
  </si>
  <si>
    <t>R1+R2=R</t>
  </si>
  <si>
    <t>% A/R</t>
  </si>
  <si>
    <t>% P/R</t>
  </si>
  <si>
    <t>% A/M</t>
  </si>
  <si>
    <t>% C/R</t>
  </si>
  <si>
    <t>% C/M</t>
  </si>
  <si>
    <t>% P/M</t>
  </si>
  <si>
    <t>SDAV</t>
  </si>
  <si>
    <t>PRDM</t>
  </si>
  <si>
    <t>SEAI</t>
  </si>
  <si>
    <t>SDIN</t>
  </si>
  <si>
    <t>FIPI</t>
  </si>
  <si>
    <t>PRFA</t>
  </si>
  <si>
    <t>Eva Marín Tordera</t>
  </si>
  <si>
    <t>PACO</t>
  </si>
  <si>
    <t>FIS1</t>
  </si>
  <si>
    <t>Arcadi Pejuan Alcobé</t>
  </si>
  <si>
    <t>ESC2</t>
  </si>
  <si>
    <t>%(A+C)/R</t>
  </si>
  <si>
    <t>%(A+C)/M</t>
  </si>
  <si>
    <t>E</t>
  </si>
  <si>
    <t>K</t>
  </si>
  <si>
    <t>D</t>
  </si>
  <si>
    <t>I</t>
  </si>
  <si>
    <t>R</t>
  </si>
  <si>
    <t>x</t>
  </si>
  <si>
    <t>Immaculada Massana Hugas</t>
  </si>
  <si>
    <t>LOAL</t>
  </si>
  <si>
    <t>INTE</t>
  </si>
  <si>
    <t>EXAR</t>
  </si>
  <si>
    <t>Rafael Vidal Ferré</t>
  </si>
  <si>
    <t>Julio Fernández González</t>
  </si>
  <si>
    <t>Dolors López Membrilla</t>
  </si>
  <si>
    <t>CAAV</t>
  </si>
  <si>
    <t>MAE2</t>
  </si>
  <si>
    <t>SIEL</t>
  </si>
  <si>
    <t>FISI</t>
  </si>
  <si>
    <t>FIS2</t>
  </si>
  <si>
    <t>DIAO</t>
  </si>
  <si>
    <t>Marcel Torrent i Burgués</t>
  </si>
  <si>
    <t>Xavier Navarro</t>
  </si>
  <si>
    <t>SEDI</t>
  </si>
  <si>
    <t>SOAC</t>
  </si>
  <si>
    <t>FENT</t>
  </si>
  <si>
    <t>MFLU</t>
  </si>
  <si>
    <t>Montserrat Carbonell Ventura</t>
  </si>
  <si>
    <t>Nati Salvadó i Cabré</t>
  </si>
  <si>
    <t>Jordi Prat Tasias</t>
  </si>
  <si>
    <t>Rafael Morillas</t>
  </si>
  <si>
    <t>Francesc Xavier Llanas Parra</t>
  </si>
  <si>
    <t>Maurici Sivatte Adroer</t>
  </si>
  <si>
    <t>Dolor Lopez Membrilla</t>
  </si>
  <si>
    <t>Jaume Miquel Masalles</t>
  </si>
  <si>
    <t>QUIM</t>
  </si>
  <si>
    <t>Responsable de l'assignatura</t>
  </si>
  <si>
    <t>Jose Luis Garcia de Vicuña</t>
  </si>
  <si>
    <t>FOPR</t>
  </si>
  <si>
    <t>Àngels Hernández</t>
  </si>
  <si>
    <t>RESULTATS  REAVALUACIO EPSEVG 2018-19-1  (Dades 15/3/2919)</t>
  </si>
  <si>
    <t>SEAX</t>
  </si>
  <si>
    <t>Daniel Guasch</t>
  </si>
  <si>
    <t>PTIN</t>
  </si>
  <si>
    <t>SIEP</t>
  </si>
  <si>
    <t>Enric Ferrer Bardem</t>
  </si>
  <si>
    <t>M Teresa baile Puig</t>
  </si>
  <si>
    <t>ININ</t>
  </si>
  <si>
    <t>DIRT</t>
  </si>
  <si>
    <t>DOLORS LOPEZ MEMBRILLA</t>
  </si>
  <si>
    <t>DSAO</t>
  </si>
  <si>
    <t>INEL</t>
  </si>
  <si>
    <t>JOAQUIN DEL RIO</t>
  </si>
  <si>
    <t>Bernardino Casas Fernández</t>
  </si>
  <si>
    <t>Tot assig</t>
  </si>
  <si>
    <t>ELEC</t>
  </si>
  <si>
    <t>Ignasi Perat</t>
  </si>
  <si>
    <t>ACEL</t>
  </si>
  <si>
    <t>Pere Andrada Gascón</t>
  </si>
  <si>
    <t>DABD</t>
  </si>
  <si>
    <t>SIEK</t>
  </si>
  <si>
    <t>Jaume Miret</t>
  </si>
  <si>
    <t>ARCO</t>
  </si>
  <si>
    <t>ENFL</t>
  </si>
  <si>
    <t>ETER</t>
  </si>
  <si>
    <t>SOAP</t>
  </si>
  <si>
    <t>Jaume Miret Tomas</t>
  </si>
  <si>
    <t>RESULTATS  REAVALUACIO EPSEVG 2018-19-2  (Dades 3/7/2919)</t>
  </si>
  <si>
    <t>X</t>
  </si>
  <si>
    <t>Neus Ybern</t>
  </si>
  <si>
    <t>Manuel Moreno</t>
  </si>
  <si>
    <t>Josep Font Mateu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</si>
</sst>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70C0"/>
      <name val="Arial"/>
      <family val="2"/>
    </font>
    <font>
      <b/>
      <sz val="14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u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1" xfId="0" applyNumberFormat="1" applyFont="1" applyBorder="1"/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164" fontId="0" fillId="0" borderId="2" xfId="0" applyNumberFormat="1" applyBorder="1"/>
    <xf numFmtId="22" fontId="1" fillId="0" borderId="2" xfId="0" applyNumberFormat="1" applyFont="1" applyBorder="1" applyAlignment="1">
      <alignment horizontal="left" wrapText="1"/>
    </xf>
    <xf numFmtId="164" fontId="0" fillId="2" borderId="2" xfId="0" applyNumberForma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164" fontId="0" fillId="0" borderId="2" xfId="0" applyNumberFormat="1" applyFill="1" applyBorder="1"/>
    <xf numFmtId="22" fontId="1" fillId="0" borderId="3" xfId="0" applyNumberFormat="1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2" xfId="0" applyFill="1" applyBorder="1" applyAlignment="1">
      <alignment horizontal="right"/>
    </xf>
    <xf numFmtId="0" fontId="0" fillId="4" borderId="2" xfId="0" quotePrefix="1" applyFill="1" applyBorder="1"/>
    <xf numFmtId="164" fontId="0" fillId="4" borderId="2" xfId="0" applyNumberFormat="1" applyFill="1" applyBorder="1" applyAlignment="1">
      <alignment horizontal="right"/>
    </xf>
    <xf numFmtId="0" fontId="1" fillId="4" borderId="2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right" wrapText="1"/>
    </xf>
    <xf numFmtId="0" fontId="0" fillId="4" borderId="2" xfId="0" applyFill="1" applyBorder="1"/>
    <xf numFmtId="164" fontId="0" fillId="4" borderId="2" xfId="0" applyNumberFormat="1" applyFill="1" applyBorder="1"/>
    <xf numFmtId="0" fontId="0" fillId="4" borderId="1" xfId="0" applyFill="1" applyBorder="1" applyAlignment="1">
      <alignment horizontal="right"/>
    </xf>
    <xf numFmtId="0" fontId="0" fillId="4" borderId="1" xfId="0" quotePrefix="1" applyFill="1" applyBorder="1" applyAlignment="1">
      <alignment horizontal="right"/>
    </xf>
    <xf numFmtId="164" fontId="0" fillId="4" borderId="1" xfId="0" applyNumberFormat="1" applyFill="1" applyBorder="1" applyAlignment="1">
      <alignment horizontal="right"/>
    </xf>
    <xf numFmtId="1" fontId="1" fillId="0" borderId="2" xfId="0" applyNumberFormat="1" applyFont="1" applyBorder="1" applyAlignment="1">
      <alignment horizontal="right" wrapText="1"/>
    </xf>
    <xf numFmtId="1" fontId="0" fillId="0" borderId="2" xfId="0" applyNumberFormat="1" applyBorder="1"/>
    <xf numFmtId="1" fontId="0" fillId="0" borderId="2" xfId="0" applyNumberFormat="1" applyBorder="1" applyAlignment="1">
      <alignment horizontal="right"/>
    </xf>
    <xf numFmtId="1" fontId="1" fillId="0" borderId="2" xfId="0" applyNumberFormat="1" applyFont="1" applyBorder="1" applyAlignment="1">
      <alignment wrapText="1"/>
    </xf>
    <xf numFmtId="1" fontId="1" fillId="3" borderId="2" xfId="0" applyNumberFormat="1" applyFont="1" applyFill="1" applyBorder="1" applyAlignment="1">
      <alignment horizontal="right" wrapText="1"/>
    </xf>
    <xf numFmtId="1" fontId="1" fillId="2" borderId="2" xfId="0" applyNumberFormat="1" applyFont="1" applyFill="1" applyBorder="1" applyAlignment="1">
      <alignment horizontal="right" wrapText="1"/>
    </xf>
    <xf numFmtId="1" fontId="0" fillId="2" borderId="2" xfId="0" applyNumberFormat="1" applyFill="1" applyBorder="1"/>
    <xf numFmtId="1" fontId="1" fillId="0" borderId="3" xfId="0" applyNumberFormat="1" applyFont="1" applyBorder="1" applyAlignment="1">
      <alignment horizontal="right" wrapText="1"/>
    </xf>
    <xf numFmtId="1" fontId="0" fillId="0" borderId="3" xfId="0" applyNumberFormat="1" applyBorder="1"/>
    <xf numFmtId="22" fontId="1" fillId="0" borderId="0" xfId="0" applyNumberFormat="1" applyFont="1" applyBorder="1" applyAlignment="1">
      <alignment horizontal="left" wrapText="1"/>
    </xf>
    <xf numFmtId="1" fontId="4" fillId="0" borderId="1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center" wrapText="1"/>
    </xf>
    <xf numFmtId="1" fontId="1" fillId="3" borderId="3" xfId="0" applyNumberFormat="1" applyFont="1" applyFill="1" applyBorder="1" applyAlignment="1">
      <alignment horizontal="right" wrapText="1"/>
    </xf>
    <xf numFmtId="1" fontId="1" fillId="5" borderId="2" xfId="0" applyNumberFormat="1" applyFont="1" applyFill="1" applyBorder="1" applyAlignment="1">
      <alignment horizontal="right" wrapText="1"/>
    </xf>
    <xf numFmtId="0" fontId="1" fillId="5" borderId="2" xfId="0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wrapText="1"/>
    </xf>
    <xf numFmtId="22" fontId="1" fillId="0" borderId="4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right" wrapText="1"/>
    </xf>
    <xf numFmtId="0" fontId="5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164" fontId="4" fillId="0" borderId="1" xfId="0" applyNumberFormat="1" applyFont="1" applyBorder="1" applyAlignment="1">
      <alignment horizontal="right"/>
    </xf>
    <xf numFmtId="0" fontId="5" fillId="6" borderId="4" xfId="0" applyFont="1" applyFill="1" applyBorder="1" applyAlignment="1">
      <alignment wrapText="1"/>
    </xf>
    <xf numFmtId="0" fontId="1" fillId="6" borderId="4" xfId="0" applyFont="1" applyFill="1" applyBorder="1" applyAlignment="1">
      <alignment wrapText="1"/>
    </xf>
    <xf numFmtId="0" fontId="1" fillId="6" borderId="4" xfId="0" applyFont="1" applyFill="1" applyBorder="1" applyAlignment="1">
      <alignment horizontal="right" wrapText="1"/>
    </xf>
    <xf numFmtId="1" fontId="0" fillId="0" borderId="5" xfId="0" applyNumberFormat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7" xfId="0" applyFont="1" applyFill="1" applyBorder="1" applyAlignment="1">
      <alignment horizontal="center"/>
    </xf>
    <xf numFmtId="0" fontId="0" fillId="4" borderId="5" xfId="0" applyFill="1" applyBorder="1" applyAlignment="1">
      <alignment horizontal="left"/>
    </xf>
    <xf numFmtId="0" fontId="0" fillId="4" borderId="7" xfId="0" applyFill="1" applyBorder="1"/>
    <xf numFmtId="0" fontId="0" fillId="4" borderId="7" xfId="0" applyFill="1" applyBorder="1" applyAlignment="1">
      <alignment horizontal="center"/>
    </xf>
    <xf numFmtId="0" fontId="0" fillId="4" borderId="5" xfId="0" applyFill="1" applyBorder="1"/>
    <xf numFmtId="2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CC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J1"/>
    </sheetView>
  </sheetViews>
  <sheetFormatPr baseColWidth="10" defaultColWidth="9.140625" defaultRowHeight="15"/>
  <cols>
    <col min="1" max="1" width="16" style="2" customWidth="1"/>
    <col min="2" max="2" width="12.28515625" style="2" customWidth="1"/>
    <col min="3" max="8" width="3.7109375" style="6" customWidth="1"/>
    <col min="9" max="9" width="11.85546875" style="2" customWidth="1"/>
    <col min="10" max="10" width="29.140625" style="2" customWidth="1"/>
    <col min="11" max="11" width="11.7109375" style="2" customWidth="1"/>
    <col min="12" max="12" width="11.7109375" style="1" customWidth="1"/>
    <col min="13" max="13" width="14.7109375" style="1" customWidth="1"/>
    <col min="14" max="15" width="15.28515625" style="1" customWidth="1"/>
    <col min="16" max="16" width="17.5703125" style="1" customWidth="1"/>
    <col min="17" max="17" width="17.85546875" style="1" customWidth="1"/>
    <col min="19" max="19" width="13.28515625" style="3" customWidth="1"/>
    <col min="20" max="21" width="9.140625" style="3"/>
    <col min="22" max="22" width="10.42578125" style="3" customWidth="1"/>
    <col min="23" max="25" width="9.140625" style="3"/>
  </cols>
  <sheetData>
    <row r="1" spans="1:26" ht="18.75">
      <c r="A1" s="64" t="s">
        <v>139</v>
      </c>
      <c r="B1" s="65"/>
      <c r="C1" s="66"/>
      <c r="D1" s="66"/>
      <c r="E1" s="66"/>
      <c r="F1" s="66"/>
      <c r="G1" s="66"/>
      <c r="H1" s="66"/>
      <c r="I1" s="65"/>
      <c r="J1" s="67"/>
      <c r="K1" s="21"/>
      <c r="L1" s="22" t="s">
        <v>78</v>
      </c>
      <c r="M1" s="22" t="s">
        <v>79</v>
      </c>
      <c r="N1" s="22" t="s">
        <v>80</v>
      </c>
      <c r="O1" s="22" t="s">
        <v>75</v>
      </c>
      <c r="P1" s="22" t="s">
        <v>74</v>
      </c>
      <c r="Q1" s="22" t="s">
        <v>76</v>
      </c>
      <c r="R1" s="23" t="s">
        <v>81</v>
      </c>
      <c r="S1" s="24" t="s">
        <v>83</v>
      </c>
      <c r="T1" s="24" t="s">
        <v>82</v>
      </c>
      <c r="U1" s="24" t="s">
        <v>85</v>
      </c>
      <c r="V1" s="24" t="s">
        <v>99</v>
      </c>
      <c r="W1" s="24" t="s">
        <v>87</v>
      </c>
      <c r="X1" s="24" t="s">
        <v>84</v>
      </c>
      <c r="Y1" s="24" t="s">
        <v>86</v>
      </c>
      <c r="Z1" s="24" t="s">
        <v>100</v>
      </c>
    </row>
    <row r="2" spans="1:26" ht="90">
      <c r="A2" s="25" t="s">
        <v>72</v>
      </c>
      <c r="B2" s="25" t="s">
        <v>73</v>
      </c>
      <c r="C2" s="26" t="s">
        <v>78</v>
      </c>
      <c r="D2" s="26" t="s">
        <v>101</v>
      </c>
      <c r="E2" s="26" t="s">
        <v>102</v>
      </c>
      <c r="F2" s="26" t="s">
        <v>103</v>
      </c>
      <c r="G2" s="26" t="s">
        <v>104</v>
      </c>
      <c r="H2" s="26" t="s">
        <v>105</v>
      </c>
      <c r="I2" s="25" t="s">
        <v>65</v>
      </c>
      <c r="J2" s="25" t="s">
        <v>135</v>
      </c>
      <c r="K2" s="25" t="s">
        <v>66</v>
      </c>
      <c r="L2" s="27" t="s">
        <v>77</v>
      </c>
      <c r="M2" s="27" t="s">
        <v>67</v>
      </c>
      <c r="N2" s="27" t="s">
        <v>68</v>
      </c>
      <c r="O2" s="27" t="s">
        <v>69</v>
      </c>
      <c r="P2" s="27" t="s">
        <v>70</v>
      </c>
      <c r="Q2" s="27" t="s">
        <v>71</v>
      </c>
      <c r="R2" s="28"/>
      <c r="S2" s="29"/>
      <c r="T2" s="29"/>
      <c r="U2" s="29"/>
      <c r="V2" s="29"/>
      <c r="W2" s="29"/>
      <c r="X2" s="29"/>
      <c r="Y2" s="29"/>
      <c r="Z2" s="28"/>
    </row>
    <row r="3" spans="1:26">
      <c r="A3" s="13">
        <v>43496.840787037036</v>
      </c>
      <c r="B3" s="16" t="s">
        <v>96</v>
      </c>
      <c r="C3" s="11" t="s">
        <v>106</v>
      </c>
      <c r="D3" s="11" t="s">
        <v>106</v>
      </c>
      <c r="E3" s="11" t="s">
        <v>106</v>
      </c>
      <c r="F3" s="11" t="s">
        <v>106</v>
      </c>
      <c r="G3" s="11"/>
      <c r="H3" s="11"/>
      <c r="I3" s="10">
        <v>340023</v>
      </c>
      <c r="J3" s="16" t="s">
        <v>97</v>
      </c>
      <c r="K3" s="16" t="s">
        <v>2</v>
      </c>
      <c r="L3" s="33">
        <v>261</v>
      </c>
      <c r="M3" s="33">
        <v>77</v>
      </c>
      <c r="N3" s="33">
        <v>44</v>
      </c>
      <c r="O3" s="48">
        <v>112</v>
      </c>
      <c r="P3" s="33">
        <v>45</v>
      </c>
      <c r="Q3" s="33">
        <v>3</v>
      </c>
      <c r="R3" s="39"/>
      <c r="S3" s="14"/>
      <c r="T3" s="14"/>
      <c r="U3" s="14"/>
      <c r="V3" s="14"/>
      <c r="W3" s="14"/>
      <c r="X3" s="14"/>
      <c r="Y3" s="14"/>
      <c r="Z3" s="14"/>
    </row>
    <row r="4" spans="1:26">
      <c r="A4" s="13">
        <v>43494.680219907408</v>
      </c>
      <c r="B4" s="15" t="s">
        <v>32</v>
      </c>
      <c r="C4" s="11" t="s">
        <v>106</v>
      </c>
      <c r="D4" s="11" t="s">
        <v>106</v>
      </c>
      <c r="E4" s="11" t="s">
        <v>106</v>
      </c>
      <c r="F4" s="11" t="s">
        <v>106</v>
      </c>
      <c r="G4" s="11"/>
      <c r="H4" s="11"/>
      <c r="I4" s="10">
        <v>340021</v>
      </c>
      <c r="J4" s="10" t="s">
        <v>34</v>
      </c>
      <c r="K4" s="10" t="s">
        <v>2</v>
      </c>
      <c r="L4" s="33">
        <v>258</v>
      </c>
      <c r="M4" s="33">
        <v>41</v>
      </c>
      <c r="N4" s="33">
        <v>33</v>
      </c>
      <c r="O4" s="48">
        <v>74</v>
      </c>
      <c r="P4" s="33">
        <v>25</v>
      </c>
      <c r="Q4" s="33">
        <v>18</v>
      </c>
      <c r="R4" s="34">
        <f>M4+N4</f>
        <v>74</v>
      </c>
      <c r="S4" s="12">
        <f>O4/R4</f>
        <v>1</v>
      </c>
      <c r="T4" s="12">
        <f>P4/O4</f>
        <v>0.33783783783783783</v>
      </c>
      <c r="U4" s="12">
        <f>Q4/O4</f>
        <v>0.24324324324324326</v>
      </c>
      <c r="V4" s="12">
        <f>(P4+Q4)/R4</f>
        <v>0.58108108108108103</v>
      </c>
      <c r="W4" s="12">
        <f>O4/L4</f>
        <v>0.2868217054263566</v>
      </c>
      <c r="X4" s="12">
        <f>P4/L4</f>
        <v>9.6899224806201556E-2</v>
      </c>
      <c r="Y4" s="12">
        <f>Q4/L4</f>
        <v>6.9767441860465115E-2</v>
      </c>
      <c r="Z4" s="12">
        <f>(P4+Q4)/L4</f>
        <v>0.16666666666666666</v>
      </c>
    </row>
    <row r="5" spans="1:26">
      <c r="A5" s="13">
        <v>43501.640208333331</v>
      </c>
      <c r="B5" s="16" t="s">
        <v>134</v>
      </c>
      <c r="C5" s="20" t="s">
        <v>106</v>
      </c>
      <c r="D5" s="20" t="s">
        <v>106</v>
      </c>
      <c r="E5" s="20" t="s">
        <v>106</v>
      </c>
      <c r="F5" s="20" t="s">
        <v>106</v>
      </c>
      <c r="G5" s="9"/>
      <c r="H5" s="9"/>
      <c r="I5" s="10">
        <v>340022</v>
      </c>
      <c r="J5" s="16" t="s">
        <v>127</v>
      </c>
      <c r="K5" s="16" t="s">
        <v>2</v>
      </c>
      <c r="L5" s="35">
        <v>223</v>
      </c>
      <c r="M5" s="33">
        <v>42</v>
      </c>
      <c r="N5" s="33">
        <v>33</v>
      </c>
      <c r="O5" s="48">
        <v>64</v>
      </c>
      <c r="P5" s="33">
        <v>15</v>
      </c>
      <c r="Q5" s="33">
        <v>7</v>
      </c>
      <c r="R5" s="34">
        <f>M5+N5</f>
        <v>75</v>
      </c>
      <c r="S5" s="12">
        <f>O5/R5</f>
        <v>0.85333333333333339</v>
      </c>
      <c r="T5" s="12">
        <f>P5/O5</f>
        <v>0.234375</v>
      </c>
      <c r="U5" s="12">
        <f>Q5/O5</f>
        <v>0.109375</v>
      </c>
      <c r="V5" s="12">
        <f>(P5+Q5)/R5</f>
        <v>0.29333333333333333</v>
      </c>
      <c r="W5" s="12">
        <f>O5/L5</f>
        <v>0.28699551569506726</v>
      </c>
      <c r="X5" s="12">
        <f>P5/L5</f>
        <v>6.726457399103139E-2</v>
      </c>
      <c r="Y5" s="12">
        <f>Q5/L5</f>
        <v>3.1390134529147982E-2</v>
      </c>
      <c r="Z5" s="12">
        <f>(P5+Q5)/L5</f>
        <v>9.8654708520179366E-2</v>
      </c>
    </row>
    <row r="6" spans="1:26">
      <c r="A6" s="13">
        <v>43503.437557870369</v>
      </c>
      <c r="B6" s="16" t="s">
        <v>122</v>
      </c>
      <c r="C6" s="9"/>
      <c r="D6" s="9"/>
      <c r="E6" s="9"/>
      <c r="F6" s="20" t="s">
        <v>106</v>
      </c>
      <c r="G6" s="9"/>
      <c r="H6" s="9"/>
      <c r="I6" s="10">
        <v>340098</v>
      </c>
      <c r="J6" s="16" t="s">
        <v>128</v>
      </c>
      <c r="K6" s="16" t="s">
        <v>2</v>
      </c>
      <c r="L6" s="35">
        <v>97</v>
      </c>
      <c r="M6" s="33">
        <v>24</v>
      </c>
      <c r="N6" s="33">
        <v>23</v>
      </c>
      <c r="O6" s="48">
        <v>47</v>
      </c>
      <c r="P6" s="33">
        <v>16</v>
      </c>
      <c r="Q6" s="33">
        <v>6</v>
      </c>
      <c r="R6" s="39"/>
      <c r="S6" s="14"/>
      <c r="T6" s="14"/>
      <c r="U6" s="14"/>
      <c r="V6" s="14"/>
      <c r="W6" s="14"/>
      <c r="X6" s="14"/>
      <c r="Y6" s="14"/>
      <c r="Z6" s="14"/>
    </row>
    <row r="7" spans="1:26">
      <c r="A7" s="13">
        <v>43494.727222222224</v>
      </c>
      <c r="B7" s="10" t="s">
        <v>36</v>
      </c>
      <c r="C7" s="11" t="s">
        <v>106</v>
      </c>
      <c r="D7" s="11"/>
      <c r="E7" s="11"/>
      <c r="F7" s="11"/>
      <c r="G7" s="11"/>
      <c r="H7" s="11"/>
      <c r="I7" s="10">
        <v>340052</v>
      </c>
      <c r="J7" s="10" t="s">
        <v>37</v>
      </c>
      <c r="K7" s="10" t="s">
        <v>2</v>
      </c>
      <c r="L7" s="33">
        <v>87</v>
      </c>
      <c r="M7" s="33">
        <v>14</v>
      </c>
      <c r="N7" s="33">
        <v>14</v>
      </c>
      <c r="O7" s="48">
        <v>27</v>
      </c>
      <c r="P7" s="33">
        <v>15</v>
      </c>
      <c r="Q7" s="33">
        <v>5</v>
      </c>
      <c r="R7" s="34">
        <f t="shared" ref="R7:R16" si="0">M7+N7</f>
        <v>28</v>
      </c>
      <c r="S7" s="12">
        <f t="shared" ref="S7:S16" si="1">O7/R7</f>
        <v>0.9642857142857143</v>
      </c>
      <c r="T7" s="12">
        <f t="shared" ref="T7:T16" si="2">P7/O7</f>
        <v>0.55555555555555558</v>
      </c>
      <c r="U7" s="12">
        <f t="shared" ref="U7:U16" si="3">Q7/O7</f>
        <v>0.18518518518518517</v>
      </c>
      <c r="V7" s="12">
        <f t="shared" ref="V7:V16" si="4">(P7+Q7)/R7</f>
        <v>0.7142857142857143</v>
      </c>
      <c r="W7" s="12">
        <f t="shared" ref="W7:W16" si="5">O7/L7</f>
        <v>0.31034482758620691</v>
      </c>
      <c r="X7" s="12">
        <f t="shared" ref="X7:X16" si="6">P7/L7</f>
        <v>0.17241379310344829</v>
      </c>
      <c r="Y7" s="12">
        <f t="shared" ref="Y7:Y16" si="7">Q7/L7</f>
        <v>5.7471264367816091E-2</v>
      </c>
      <c r="Z7" s="12">
        <f t="shared" ref="Z7:Z16" si="8">(P7+Q7)/L7</f>
        <v>0.22988505747126436</v>
      </c>
    </row>
    <row r="8" spans="1:26">
      <c r="A8" s="13">
        <v>43496.432708333334</v>
      </c>
      <c r="B8" s="10" t="s">
        <v>61</v>
      </c>
      <c r="C8" s="11" t="s">
        <v>106</v>
      </c>
      <c r="D8" s="11" t="s">
        <v>106</v>
      </c>
      <c r="E8" s="11" t="s">
        <v>106</v>
      </c>
      <c r="F8" s="11" t="s">
        <v>106</v>
      </c>
      <c r="G8" s="11"/>
      <c r="H8" s="11"/>
      <c r="I8" s="10">
        <v>340020</v>
      </c>
      <c r="J8" s="10" t="s">
        <v>62</v>
      </c>
      <c r="K8" s="10" t="s">
        <v>2</v>
      </c>
      <c r="L8" s="33">
        <v>208</v>
      </c>
      <c r="M8" s="33">
        <v>13</v>
      </c>
      <c r="N8" s="33">
        <v>17</v>
      </c>
      <c r="O8" s="48">
        <v>26</v>
      </c>
      <c r="P8" s="33">
        <v>16</v>
      </c>
      <c r="Q8" s="33">
        <v>4</v>
      </c>
      <c r="R8" s="34">
        <f t="shared" si="0"/>
        <v>30</v>
      </c>
      <c r="S8" s="12">
        <f t="shared" si="1"/>
        <v>0.8666666666666667</v>
      </c>
      <c r="T8" s="12">
        <f t="shared" si="2"/>
        <v>0.61538461538461542</v>
      </c>
      <c r="U8" s="12">
        <f t="shared" si="3"/>
        <v>0.15384615384615385</v>
      </c>
      <c r="V8" s="12">
        <f t="shared" si="4"/>
        <v>0.66666666666666663</v>
      </c>
      <c r="W8" s="12">
        <f t="shared" si="5"/>
        <v>0.125</v>
      </c>
      <c r="X8" s="12">
        <f t="shared" si="6"/>
        <v>7.6923076923076927E-2</v>
      </c>
      <c r="Y8" s="12">
        <f t="shared" si="7"/>
        <v>1.9230769230769232E-2</v>
      </c>
      <c r="Z8" s="12">
        <f t="shared" si="8"/>
        <v>9.6153846153846159E-2</v>
      </c>
    </row>
    <row r="9" spans="1:26">
      <c r="A9" s="13">
        <v>43497.022164351853</v>
      </c>
      <c r="B9" s="16" t="s">
        <v>63</v>
      </c>
      <c r="C9" s="11" t="s">
        <v>106</v>
      </c>
      <c r="D9" s="11" t="s">
        <v>106</v>
      </c>
      <c r="E9" s="11" t="s">
        <v>106</v>
      </c>
      <c r="F9" s="11" t="s">
        <v>106</v>
      </c>
      <c r="G9" s="11"/>
      <c r="H9" s="11"/>
      <c r="I9" s="10">
        <v>340029</v>
      </c>
      <c r="J9" s="16" t="s">
        <v>64</v>
      </c>
      <c r="K9" s="16" t="s">
        <v>2</v>
      </c>
      <c r="L9" s="33">
        <v>176</v>
      </c>
      <c r="M9" s="33">
        <v>9</v>
      </c>
      <c r="N9" s="33">
        <v>14</v>
      </c>
      <c r="O9" s="48">
        <v>25</v>
      </c>
      <c r="P9" s="33">
        <v>17</v>
      </c>
      <c r="Q9" s="33">
        <v>0</v>
      </c>
      <c r="R9" s="34">
        <f t="shared" si="0"/>
        <v>23</v>
      </c>
      <c r="S9" s="12">
        <f t="shared" si="1"/>
        <v>1.0869565217391304</v>
      </c>
      <c r="T9" s="12">
        <f t="shared" si="2"/>
        <v>0.68</v>
      </c>
      <c r="U9" s="12">
        <f t="shared" si="3"/>
        <v>0</v>
      </c>
      <c r="V9" s="12">
        <f t="shared" si="4"/>
        <v>0.73913043478260865</v>
      </c>
      <c r="W9" s="12">
        <f t="shared" si="5"/>
        <v>0.14204545454545456</v>
      </c>
      <c r="X9" s="12">
        <f t="shared" si="6"/>
        <v>9.6590909090909088E-2</v>
      </c>
      <c r="Y9" s="12">
        <f t="shared" si="7"/>
        <v>0</v>
      </c>
      <c r="Z9" s="12">
        <f t="shared" si="8"/>
        <v>9.6590909090909088E-2</v>
      </c>
    </row>
    <row r="10" spans="1:26">
      <c r="A10" s="13">
        <v>43505.631307870368</v>
      </c>
      <c r="B10" s="16" t="s">
        <v>123</v>
      </c>
      <c r="C10" s="20" t="s">
        <v>106</v>
      </c>
      <c r="D10" s="20" t="s">
        <v>106</v>
      </c>
      <c r="E10" s="20" t="s">
        <v>106</v>
      </c>
      <c r="F10" s="20" t="s">
        <v>106</v>
      </c>
      <c r="G10" s="9"/>
      <c r="H10" s="9"/>
      <c r="I10" s="10">
        <v>340003</v>
      </c>
      <c r="J10" s="16" t="s">
        <v>129</v>
      </c>
      <c r="K10" s="16" t="s">
        <v>2</v>
      </c>
      <c r="L10" s="35">
        <v>226</v>
      </c>
      <c r="M10" s="33">
        <v>20</v>
      </c>
      <c r="N10" s="33">
        <v>10</v>
      </c>
      <c r="O10" s="48">
        <v>25</v>
      </c>
      <c r="P10" s="33">
        <v>23</v>
      </c>
      <c r="Q10" s="33">
        <v>2</v>
      </c>
      <c r="R10" s="34">
        <f t="shared" si="0"/>
        <v>30</v>
      </c>
      <c r="S10" s="12">
        <f t="shared" si="1"/>
        <v>0.83333333333333337</v>
      </c>
      <c r="T10" s="12">
        <f t="shared" si="2"/>
        <v>0.92</v>
      </c>
      <c r="U10" s="12">
        <f t="shared" si="3"/>
        <v>0.08</v>
      </c>
      <c r="V10" s="12">
        <f t="shared" si="4"/>
        <v>0.83333333333333337</v>
      </c>
      <c r="W10" s="12">
        <f t="shared" si="5"/>
        <v>0.11061946902654868</v>
      </c>
      <c r="X10" s="12">
        <f t="shared" si="6"/>
        <v>0.10176991150442478</v>
      </c>
      <c r="Y10" s="12">
        <f t="shared" si="7"/>
        <v>8.8495575221238937E-3</v>
      </c>
      <c r="Z10" s="12">
        <f t="shared" si="8"/>
        <v>0.11061946902654868</v>
      </c>
    </row>
    <row r="11" spans="1:26">
      <c r="A11" s="13">
        <v>43505.631307870368</v>
      </c>
      <c r="B11" s="16" t="s">
        <v>123</v>
      </c>
      <c r="C11" s="20" t="s">
        <v>106</v>
      </c>
      <c r="D11" s="20" t="s">
        <v>106</v>
      </c>
      <c r="E11" s="20" t="s">
        <v>106</v>
      </c>
      <c r="F11" s="20" t="s">
        <v>106</v>
      </c>
      <c r="G11" s="9"/>
      <c r="H11" s="9"/>
      <c r="I11" s="10">
        <v>340003</v>
      </c>
      <c r="J11" s="16" t="s">
        <v>129</v>
      </c>
      <c r="K11" s="16" t="s">
        <v>2</v>
      </c>
      <c r="L11" s="35">
        <v>226</v>
      </c>
      <c r="M11" s="33">
        <v>20</v>
      </c>
      <c r="N11" s="33">
        <v>10</v>
      </c>
      <c r="O11" s="48">
        <v>25</v>
      </c>
      <c r="P11" s="33">
        <v>23</v>
      </c>
      <c r="Q11" s="33">
        <v>2</v>
      </c>
      <c r="R11" s="34">
        <f t="shared" si="0"/>
        <v>30</v>
      </c>
      <c r="S11" s="12">
        <f t="shared" si="1"/>
        <v>0.83333333333333337</v>
      </c>
      <c r="T11" s="12">
        <f t="shared" si="2"/>
        <v>0.92</v>
      </c>
      <c r="U11" s="12">
        <f t="shared" si="3"/>
        <v>0.08</v>
      </c>
      <c r="V11" s="12">
        <f t="shared" si="4"/>
        <v>0.83333333333333337</v>
      </c>
      <c r="W11" s="12">
        <f t="shared" si="5"/>
        <v>0.11061946902654868</v>
      </c>
      <c r="X11" s="12">
        <f t="shared" si="6"/>
        <v>0.10176991150442478</v>
      </c>
      <c r="Y11" s="12">
        <f t="shared" si="7"/>
        <v>8.8495575221238937E-3</v>
      </c>
      <c r="Z11" s="12">
        <f t="shared" si="8"/>
        <v>0.11061946902654868</v>
      </c>
    </row>
    <row r="12" spans="1:26">
      <c r="A12" s="13">
        <v>43494.726331018515</v>
      </c>
      <c r="B12" s="10" t="s">
        <v>27</v>
      </c>
      <c r="C12" s="11" t="s">
        <v>106</v>
      </c>
      <c r="D12" s="11"/>
      <c r="E12" s="11"/>
      <c r="F12" s="11"/>
      <c r="G12" s="11"/>
      <c r="H12" s="11"/>
      <c r="I12" s="10">
        <v>340040</v>
      </c>
      <c r="J12" s="10" t="s">
        <v>35</v>
      </c>
      <c r="K12" s="10" t="s">
        <v>2</v>
      </c>
      <c r="L12" s="33">
        <v>30</v>
      </c>
      <c r="M12" s="33">
        <v>14</v>
      </c>
      <c r="N12" s="33">
        <v>10</v>
      </c>
      <c r="O12" s="48">
        <v>24</v>
      </c>
      <c r="P12" s="33">
        <v>10</v>
      </c>
      <c r="Q12" s="33">
        <v>4</v>
      </c>
      <c r="R12" s="34">
        <f t="shared" si="0"/>
        <v>24</v>
      </c>
      <c r="S12" s="12">
        <f t="shared" si="1"/>
        <v>1</v>
      </c>
      <c r="T12" s="12">
        <f t="shared" si="2"/>
        <v>0.41666666666666669</v>
      </c>
      <c r="U12" s="12">
        <f t="shared" si="3"/>
        <v>0.16666666666666666</v>
      </c>
      <c r="V12" s="12">
        <f t="shared" si="4"/>
        <v>0.58333333333333337</v>
      </c>
      <c r="W12" s="12">
        <f t="shared" si="5"/>
        <v>0.8</v>
      </c>
      <c r="X12" s="12">
        <f t="shared" si="6"/>
        <v>0.33333333333333331</v>
      </c>
      <c r="Y12" s="12">
        <f t="shared" si="7"/>
        <v>0.13333333333333333</v>
      </c>
      <c r="Z12" s="12">
        <f t="shared" si="8"/>
        <v>0.46666666666666667</v>
      </c>
    </row>
    <row r="13" spans="1:26">
      <c r="A13" s="13">
        <v>43501.531168981484</v>
      </c>
      <c r="B13" s="16" t="s">
        <v>125</v>
      </c>
      <c r="C13" s="20" t="s">
        <v>106</v>
      </c>
      <c r="D13" s="20" t="s">
        <v>106</v>
      </c>
      <c r="E13" s="20" t="s">
        <v>106</v>
      </c>
      <c r="F13" s="9"/>
      <c r="G13" s="9"/>
      <c r="H13" s="9"/>
      <c r="I13" s="10">
        <v>340039</v>
      </c>
      <c r="J13" s="16" t="s">
        <v>126</v>
      </c>
      <c r="K13" s="16" t="s">
        <v>2</v>
      </c>
      <c r="L13" s="35">
        <v>108</v>
      </c>
      <c r="M13" s="33">
        <v>13</v>
      </c>
      <c r="N13" s="33">
        <v>14</v>
      </c>
      <c r="O13" s="48">
        <v>24</v>
      </c>
      <c r="P13" s="33">
        <v>10</v>
      </c>
      <c r="Q13" s="33">
        <v>2</v>
      </c>
      <c r="R13" s="34">
        <f t="shared" si="0"/>
        <v>27</v>
      </c>
      <c r="S13" s="12">
        <f t="shared" si="1"/>
        <v>0.88888888888888884</v>
      </c>
      <c r="T13" s="12">
        <f t="shared" si="2"/>
        <v>0.41666666666666669</v>
      </c>
      <c r="U13" s="12">
        <f t="shared" si="3"/>
        <v>8.3333333333333329E-2</v>
      </c>
      <c r="V13" s="12">
        <f t="shared" si="4"/>
        <v>0.44444444444444442</v>
      </c>
      <c r="W13" s="12">
        <f t="shared" si="5"/>
        <v>0.22222222222222221</v>
      </c>
      <c r="X13" s="12">
        <f t="shared" si="6"/>
        <v>9.2592592592592587E-2</v>
      </c>
      <c r="Y13" s="12">
        <f t="shared" si="7"/>
        <v>1.8518518518518517E-2</v>
      </c>
      <c r="Z13" s="12">
        <f t="shared" si="8"/>
        <v>0.1111111111111111</v>
      </c>
    </row>
    <row r="14" spans="1:26">
      <c r="A14" s="13">
        <v>43500.432326388887</v>
      </c>
      <c r="B14" s="16" t="s">
        <v>110</v>
      </c>
      <c r="C14" s="9"/>
      <c r="D14" s="9"/>
      <c r="E14" s="9"/>
      <c r="F14" s="9" t="s">
        <v>106</v>
      </c>
      <c r="G14" s="9"/>
      <c r="H14" s="9"/>
      <c r="I14" s="10">
        <v>340074</v>
      </c>
      <c r="J14" s="16" t="s">
        <v>113</v>
      </c>
      <c r="K14" s="16" t="s">
        <v>2</v>
      </c>
      <c r="L14" s="35">
        <v>87</v>
      </c>
      <c r="M14" s="33">
        <v>5</v>
      </c>
      <c r="N14" s="33">
        <v>16</v>
      </c>
      <c r="O14" s="48">
        <v>21</v>
      </c>
      <c r="P14" s="33">
        <v>16</v>
      </c>
      <c r="Q14" s="33">
        <v>5</v>
      </c>
      <c r="R14" s="34">
        <f t="shared" si="0"/>
        <v>21</v>
      </c>
      <c r="S14" s="12">
        <f t="shared" si="1"/>
        <v>1</v>
      </c>
      <c r="T14" s="12">
        <f t="shared" si="2"/>
        <v>0.76190476190476186</v>
      </c>
      <c r="U14" s="12">
        <f t="shared" si="3"/>
        <v>0.23809523809523808</v>
      </c>
      <c r="V14" s="12">
        <f t="shared" si="4"/>
        <v>1</v>
      </c>
      <c r="W14" s="12">
        <f t="shared" si="5"/>
        <v>0.2413793103448276</v>
      </c>
      <c r="X14" s="12">
        <f t="shared" si="6"/>
        <v>0.18390804597701149</v>
      </c>
      <c r="Y14" s="12">
        <f t="shared" si="7"/>
        <v>5.7471264367816091E-2</v>
      </c>
      <c r="Z14" s="12">
        <f t="shared" si="8"/>
        <v>0.2413793103448276</v>
      </c>
    </row>
    <row r="15" spans="1:26">
      <c r="A15" s="13">
        <v>43494.422303240739</v>
      </c>
      <c r="B15" s="10" t="s">
        <v>14</v>
      </c>
      <c r="C15" s="11" t="s">
        <v>106</v>
      </c>
      <c r="D15" s="11" t="s">
        <v>106</v>
      </c>
      <c r="E15" s="11" t="s">
        <v>106</v>
      </c>
      <c r="F15" s="11" t="s">
        <v>106</v>
      </c>
      <c r="G15" s="11"/>
      <c r="H15" s="11"/>
      <c r="I15" s="10">
        <v>340024</v>
      </c>
      <c r="J15" s="10" t="s">
        <v>15</v>
      </c>
      <c r="K15" s="10" t="s">
        <v>2</v>
      </c>
      <c r="L15" s="33">
        <v>63</v>
      </c>
      <c r="M15" s="33">
        <v>14</v>
      </c>
      <c r="N15" s="33">
        <v>11</v>
      </c>
      <c r="O15" s="48">
        <v>19</v>
      </c>
      <c r="P15" s="33">
        <v>8</v>
      </c>
      <c r="Q15" s="33">
        <v>0</v>
      </c>
      <c r="R15" s="34">
        <f t="shared" si="0"/>
        <v>25</v>
      </c>
      <c r="S15" s="12">
        <f t="shared" si="1"/>
        <v>0.76</v>
      </c>
      <c r="T15" s="12">
        <f t="shared" si="2"/>
        <v>0.42105263157894735</v>
      </c>
      <c r="U15" s="12">
        <f t="shared" si="3"/>
        <v>0</v>
      </c>
      <c r="V15" s="12">
        <f t="shared" si="4"/>
        <v>0.32</v>
      </c>
      <c r="W15" s="12">
        <f t="shared" si="5"/>
        <v>0.30158730158730157</v>
      </c>
      <c r="X15" s="12">
        <f t="shared" si="6"/>
        <v>0.12698412698412698</v>
      </c>
      <c r="Y15" s="12">
        <f t="shared" si="7"/>
        <v>0</v>
      </c>
      <c r="Z15" s="17">
        <f t="shared" si="8"/>
        <v>0.12698412698412698</v>
      </c>
    </row>
    <row r="16" spans="1:26">
      <c r="A16" s="13">
        <v>43500.716863425929</v>
      </c>
      <c r="B16" s="16" t="s">
        <v>116</v>
      </c>
      <c r="C16" s="9" t="s">
        <v>106</v>
      </c>
      <c r="D16" s="9" t="s">
        <v>106</v>
      </c>
      <c r="E16" s="9" t="s">
        <v>106</v>
      </c>
      <c r="F16" s="9"/>
      <c r="G16" s="9"/>
      <c r="H16" s="9"/>
      <c r="I16" s="10">
        <v>340030</v>
      </c>
      <c r="J16" s="16" t="s">
        <v>120</v>
      </c>
      <c r="K16" s="16" t="s">
        <v>2</v>
      </c>
      <c r="L16" s="35">
        <v>82</v>
      </c>
      <c r="M16" s="33">
        <v>6</v>
      </c>
      <c r="N16" s="33">
        <v>11</v>
      </c>
      <c r="O16" s="48">
        <v>17</v>
      </c>
      <c r="P16" s="33">
        <v>5</v>
      </c>
      <c r="Q16" s="33">
        <v>2</v>
      </c>
      <c r="R16" s="34">
        <f t="shared" si="0"/>
        <v>17</v>
      </c>
      <c r="S16" s="12">
        <f t="shared" si="1"/>
        <v>1</v>
      </c>
      <c r="T16" s="12">
        <f t="shared" si="2"/>
        <v>0.29411764705882354</v>
      </c>
      <c r="U16" s="12">
        <f t="shared" si="3"/>
        <v>0.11764705882352941</v>
      </c>
      <c r="V16" s="12">
        <f t="shared" si="4"/>
        <v>0.41176470588235292</v>
      </c>
      <c r="W16" s="12">
        <f t="shared" si="5"/>
        <v>0.2073170731707317</v>
      </c>
      <c r="X16" s="12">
        <f t="shared" si="6"/>
        <v>6.097560975609756E-2</v>
      </c>
      <c r="Y16" s="12">
        <f t="shared" si="7"/>
        <v>2.4390243902439025E-2</v>
      </c>
      <c r="Z16" s="12">
        <f t="shared" si="8"/>
        <v>8.5365853658536592E-2</v>
      </c>
    </row>
    <row r="17" spans="1:26">
      <c r="A17" s="13">
        <v>43501.983298611114</v>
      </c>
      <c r="B17" s="16" t="s">
        <v>124</v>
      </c>
      <c r="C17" s="20" t="s">
        <v>106</v>
      </c>
      <c r="D17" s="20" t="s">
        <v>106</v>
      </c>
      <c r="E17" s="20" t="s">
        <v>106</v>
      </c>
      <c r="F17" s="9"/>
      <c r="G17" s="9"/>
      <c r="H17" s="9"/>
      <c r="I17" s="10">
        <v>340038</v>
      </c>
      <c r="J17" s="16" t="s">
        <v>133</v>
      </c>
      <c r="K17" s="16" t="s">
        <v>2</v>
      </c>
      <c r="L17" s="35">
        <v>107</v>
      </c>
      <c r="M17" s="33">
        <v>7</v>
      </c>
      <c r="N17" s="33">
        <v>11</v>
      </c>
      <c r="O17" s="48">
        <v>17</v>
      </c>
      <c r="P17" s="33">
        <v>12</v>
      </c>
      <c r="Q17" s="33">
        <v>2</v>
      </c>
      <c r="R17" s="39"/>
      <c r="S17" s="14"/>
      <c r="T17" s="14"/>
      <c r="U17" s="14"/>
      <c r="V17" s="14"/>
      <c r="W17" s="14"/>
      <c r="X17" s="14"/>
      <c r="Y17" s="14"/>
      <c r="Z17" s="14"/>
    </row>
    <row r="18" spans="1:26">
      <c r="A18" s="13">
        <v>43494.439664351848</v>
      </c>
      <c r="B18" s="10" t="s">
        <v>18</v>
      </c>
      <c r="C18" s="11"/>
      <c r="D18" s="11"/>
      <c r="E18" s="11"/>
      <c r="F18" s="11"/>
      <c r="G18" s="11" t="s">
        <v>106</v>
      </c>
      <c r="H18" s="11"/>
      <c r="I18" s="10">
        <v>340369</v>
      </c>
      <c r="J18" s="10" t="s">
        <v>19</v>
      </c>
      <c r="K18" s="10" t="s">
        <v>2</v>
      </c>
      <c r="L18" s="33">
        <v>71</v>
      </c>
      <c r="M18" s="33">
        <v>10</v>
      </c>
      <c r="N18" s="33">
        <v>20</v>
      </c>
      <c r="O18" s="48">
        <v>15</v>
      </c>
      <c r="P18" s="33">
        <v>0</v>
      </c>
      <c r="Q18" s="33">
        <v>0</v>
      </c>
      <c r="R18" s="34">
        <f t="shared" ref="R18:R37" si="9">M18+N18</f>
        <v>30</v>
      </c>
      <c r="S18" s="12">
        <f t="shared" ref="S18:S24" si="10">O18/R18</f>
        <v>0.5</v>
      </c>
      <c r="T18" s="12">
        <f t="shared" ref="T18:T24" si="11">P18/O18</f>
        <v>0</v>
      </c>
      <c r="U18" s="12">
        <f t="shared" ref="U18:U24" si="12">Q18/O18</f>
        <v>0</v>
      </c>
      <c r="V18" s="12">
        <f t="shared" ref="V18:V24" si="13">(P18+Q18)/R18</f>
        <v>0</v>
      </c>
      <c r="W18" s="12">
        <f t="shared" ref="W18:W37" si="14">O18/L18</f>
        <v>0.21126760563380281</v>
      </c>
      <c r="X18" s="12">
        <f t="shared" ref="X18:X37" si="15">P18/L18</f>
        <v>0</v>
      </c>
      <c r="Y18" s="12">
        <f t="shared" ref="Y18:Y37" si="16">Q18/L18</f>
        <v>0</v>
      </c>
      <c r="Z18" s="17">
        <f t="shared" ref="Z18:Z37" si="17">(P18+Q18)/L18</f>
        <v>0</v>
      </c>
    </row>
    <row r="19" spans="1:26">
      <c r="A19" s="13">
        <v>43538.682141203702</v>
      </c>
      <c r="B19" s="16" t="s">
        <v>137</v>
      </c>
      <c r="C19" s="9"/>
      <c r="D19" s="9"/>
      <c r="E19" s="9"/>
      <c r="F19" s="9"/>
      <c r="G19" s="9" t="s">
        <v>106</v>
      </c>
      <c r="H19" s="9"/>
      <c r="I19" s="10">
        <v>340368</v>
      </c>
      <c r="J19" s="16" t="s">
        <v>138</v>
      </c>
      <c r="K19" s="16" t="s">
        <v>2</v>
      </c>
      <c r="L19" s="44">
        <v>72</v>
      </c>
      <c r="M19" s="45">
        <v>9</v>
      </c>
      <c r="N19" s="45">
        <v>7</v>
      </c>
      <c r="O19" s="49">
        <v>13</v>
      </c>
      <c r="P19" s="45">
        <v>6</v>
      </c>
      <c r="Q19" s="45">
        <v>3</v>
      </c>
      <c r="R19" s="34">
        <f t="shared" si="9"/>
        <v>16</v>
      </c>
      <c r="S19" s="12">
        <f t="shared" si="10"/>
        <v>0.8125</v>
      </c>
      <c r="T19" s="12">
        <f t="shared" si="11"/>
        <v>0.46153846153846156</v>
      </c>
      <c r="U19" s="12">
        <f t="shared" si="12"/>
        <v>0.23076923076923078</v>
      </c>
      <c r="V19" s="12">
        <f t="shared" si="13"/>
        <v>0.5625</v>
      </c>
      <c r="W19" s="12">
        <f t="shared" si="14"/>
        <v>0.18055555555555555</v>
      </c>
      <c r="X19" s="12">
        <f t="shared" si="15"/>
        <v>8.3333333333333329E-2</v>
      </c>
      <c r="Y19" s="12">
        <f t="shared" si="16"/>
        <v>4.1666666666666664E-2</v>
      </c>
      <c r="Z19" s="12">
        <f t="shared" si="17"/>
        <v>0.125</v>
      </c>
    </row>
    <row r="20" spans="1:26">
      <c r="A20" s="13">
        <v>43494.916377314818</v>
      </c>
      <c r="B20" s="10" t="s">
        <v>49</v>
      </c>
      <c r="C20" s="11"/>
      <c r="D20" s="11"/>
      <c r="E20" s="11"/>
      <c r="F20" s="11"/>
      <c r="G20" s="11" t="s">
        <v>106</v>
      </c>
      <c r="H20" s="11"/>
      <c r="I20" s="10">
        <v>340374</v>
      </c>
      <c r="J20" s="10" t="s">
        <v>48</v>
      </c>
      <c r="K20" s="10" t="s">
        <v>2</v>
      </c>
      <c r="L20" s="33">
        <v>61</v>
      </c>
      <c r="M20" s="33">
        <v>8</v>
      </c>
      <c r="N20" s="33">
        <v>5</v>
      </c>
      <c r="O20" s="48">
        <v>12</v>
      </c>
      <c r="P20" s="33">
        <v>2</v>
      </c>
      <c r="Q20" s="33">
        <v>2</v>
      </c>
      <c r="R20" s="34">
        <f t="shared" si="9"/>
        <v>13</v>
      </c>
      <c r="S20" s="12">
        <f t="shared" si="10"/>
        <v>0.92307692307692313</v>
      </c>
      <c r="T20" s="12">
        <f t="shared" si="11"/>
        <v>0.16666666666666666</v>
      </c>
      <c r="U20" s="12">
        <f t="shared" si="12"/>
        <v>0.16666666666666666</v>
      </c>
      <c r="V20" s="12">
        <f t="shared" si="13"/>
        <v>0.30769230769230771</v>
      </c>
      <c r="W20" s="12">
        <f t="shared" si="14"/>
        <v>0.19672131147540983</v>
      </c>
      <c r="X20" s="12">
        <f t="shared" si="15"/>
        <v>3.2786885245901641E-2</v>
      </c>
      <c r="Y20" s="12">
        <f t="shared" si="16"/>
        <v>3.2786885245901641E-2</v>
      </c>
      <c r="Z20" s="12">
        <f t="shared" si="17"/>
        <v>6.5573770491803282E-2</v>
      </c>
    </row>
    <row r="21" spans="1:26">
      <c r="A21" s="13">
        <v>43494.55709490741</v>
      </c>
      <c r="B21" s="10" t="s">
        <v>27</v>
      </c>
      <c r="C21" s="11"/>
      <c r="D21" s="11"/>
      <c r="E21" s="11"/>
      <c r="F21" s="11" t="s">
        <v>106</v>
      </c>
      <c r="G21" s="11"/>
      <c r="H21" s="11"/>
      <c r="I21" s="10">
        <v>340040</v>
      </c>
      <c r="J21" s="10" t="s">
        <v>26</v>
      </c>
      <c r="K21" s="10" t="s">
        <v>2</v>
      </c>
      <c r="L21" s="33">
        <v>60</v>
      </c>
      <c r="M21" s="33">
        <v>8</v>
      </c>
      <c r="N21" s="33">
        <v>11</v>
      </c>
      <c r="O21" s="48">
        <v>11</v>
      </c>
      <c r="P21" s="33">
        <v>5</v>
      </c>
      <c r="Q21" s="33">
        <v>4</v>
      </c>
      <c r="R21" s="34">
        <f t="shared" si="9"/>
        <v>19</v>
      </c>
      <c r="S21" s="12">
        <f t="shared" si="10"/>
        <v>0.57894736842105265</v>
      </c>
      <c r="T21" s="12">
        <f t="shared" si="11"/>
        <v>0.45454545454545453</v>
      </c>
      <c r="U21" s="12">
        <f t="shared" si="12"/>
        <v>0.36363636363636365</v>
      </c>
      <c r="V21" s="12">
        <f t="shared" si="13"/>
        <v>0.47368421052631576</v>
      </c>
      <c r="W21" s="12">
        <f t="shared" si="14"/>
        <v>0.18333333333333332</v>
      </c>
      <c r="X21" s="12">
        <f t="shared" si="15"/>
        <v>8.3333333333333329E-2</v>
      </c>
      <c r="Y21" s="12">
        <f t="shared" si="16"/>
        <v>6.6666666666666666E-2</v>
      </c>
      <c r="Z21" s="12">
        <f t="shared" si="17"/>
        <v>0.15</v>
      </c>
    </row>
    <row r="22" spans="1:26">
      <c r="A22" s="13">
        <v>43497.85528935185</v>
      </c>
      <c r="B22" s="16" t="s">
        <v>114</v>
      </c>
      <c r="C22" s="11" t="s">
        <v>106</v>
      </c>
      <c r="D22" s="11" t="s">
        <v>106</v>
      </c>
      <c r="E22" s="11" t="s">
        <v>106</v>
      </c>
      <c r="F22" s="11"/>
      <c r="G22" s="11"/>
      <c r="H22" s="11"/>
      <c r="I22" s="10">
        <v>340026</v>
      </c>
      <c r="J22" s="16" t="s">
        <v>112</v>
      </c>
      <c r="K22" s="16" t="s">
        <v>2</v>
      </c>
      <c r="L22" s="33">
        <v>64</v>
      </c>
      <c r="M22" s="33">
        <v>11</v>
      </c>
      <c r="N22" s="33">
        <v>3</v>
      </c>
      <c r="O22" s="48">
        <v>11</v>
      </c>
      <c r="P22" s="33">
        <v>1</v>
      </c>
      <c r="Q22" s="33">
        <v>3</v>
      </c>
      <c r="R22" s="34">
        <f t="shared" si="9"/>
        <v>14</v>
      </c>
      <c r="S22" s="12">
        <f t="shared" si="10"/>
        <v>0.7857142857142857</v>
      </c>
      <c r="T22" s="12">
        <f t="shared" si="11"/>
        <v>9.0909090909090912E-2</v>
      </c>
      <c r="U22" s="12">
        <f t="shared" si="12"/>
        <v>0.27272727272727271</v>
      </c>
      <c r="V22" s="12">
        <f t="shared" si="13"/>
        <v>0.2857142857142857</v>
      </c>
      <c r="W22" s="12">
        <f t="shared" si="14"/>
        <v>0.171875</v>
      </c>
      <c r="X22" s="12">
        <f t="shared" si="15"/>
        <v>1.5625E-2</v>
      </c>
      <c r="Y22" s="12">
        <f t="shared" si="16"/>
        <v>4.6875E-2</v>
      </c>
      <c r="Z22" s="12">
        <f t="shared" si="17"/>
        <v>6.25E-2</v>
      </c>
    </row>
    <row r="23" spans="1:26">
      <c r="A23" s="13">
        <v>43494.668124999997</v>
      </c>
      <c r="B23" s="10" t="s">
        <v>32</v>
      </c>
      <c r="C23" s="11"/>
      <c r="D23" s="11"/>
      <c r="E23" s="11"/>
      <c r="F23" s="11"/>
      <c r="G23" s="11" t="s">
        <v>106</v>
      </c>
      <c r="H23" s="11"/>
      <c r="I23" s="10">
        <v>340366</v>
      </c>
      <c r="J23" s="10" t="s">
        <v>33</v>
      </c>
      <c r="K23" s="10" t="s">
        <v>2</v>
      </c>
      <c r="L23" s="33">
        <v>66</v>
      </c>
      <c r="M23" s="33">
        <v>9</v>
      </c>
      <c r="N23" s="33">
        <v>1</v>
      </c>
      <c r="O23" s="48">
        <v>9</v>
      </c>
      <c r="P23" s="33">
        <v>1</v>
      </c>
      <c r="Q23" s="33">
        <v>0</v>
      </c>
      <c r="R23" s="34">
        <f t="shared" si="9"/>
        <v>10</v>
      </c>
      <c r="S23" s="12">
        <f t="shared" si="10"/>
        <v>0.9</v>
      </c>
      <c r="T23" s="12">
        <f t="shared" si="11"/>
        <v>0.1111111111111111</v>
      </c>
      <c r="U23" s="12">
        <f t="shared" si="12"/>
        <v>0</v>
      </c>
      <c r="V23" s="12">
        <f t="shared" si="13"/>
        <v>0.1</v>
      </c>
      <c r="W23" s="12">
        <f t="shared" si="14"/>
        <v>0.13636363636363635</v>
      </c>
      <c r="X23" s="12">
        <f t="shared" si="15"/>
        <v>1.5151515151515152E-2</v>
      </c>
      <c r="Y23" s="12">
        <f t="shared" si="16"/>
        <v>0</v>
      </c>
      <c r="Z23" s="12">
        <f t="shared" si="17"/>
        <v>1.5151515151515152E-2</v>
      </c>
    </row>
    <row r="24" spans="1:26">
      <c r="A24" s="13">
        <v>43494.72892361111</v>
      </c>
      <c r="B24" s="10" t="s">
        <v>38</v>
      </c>
      <c r="C24" s="11"/>
      <c r="D24" s="11"/>
      <c r="E24" s="11"/>
      <c r="F24" s="11"/>
      <c r="G24" s="11" t="s">
        <v>106</v>
      </c>
      <c r="H24" s="11"/>
      <c r="I24" s="10">
        <v>340377</v>
      </c>
      <c r="J24" s="10" t="s">
        <v>39</v>
      </c>
      <c r="K24" s="10" t="s">
        <v>2</v>
      </c>
      <c r="L24" s="33">
        <v>16</v>
      </c>
      <c r="M24" s="33">
        <v>6</v>
      </c>
      <c r="N24" s="33">
        <v>7</v>
      </c>
      <c r="O24" s="48">
        <v>9</v>
      </c>
      <c r="P24" s="33">
        <v>7</v>
      </c>
      <c r="Q24" s="33">
        <v>2</v>
      </c>
      <c r="R24" s="34">
        <f t="shared" si="9"/>
        <v>13</v>
      </c>
      <c r="S24" s="12">
        <f t="shared" si="10"/>
        <v>0.69230769230769229</v>
      </c>
      <c r="T24" s="12">
        <f t="shared" si="11"/>
        <v>0.77777777777777779</v>
      </c>
      <c r="U24" s="12">
        <f t="shared" si="12"/>
        <v>0.22222222222222221</v>
      </c>
      <c r="V24" s="12">
        <f t="shared" si="13"/>
        <v>0.69230769230769229</v>
      </c>
      <c r="W24" s="12">
        <f t="shared" si="14"/>
        <v>0.5625</v>
      </c>
      <c r="X24" s="12">
        <f t="shared" si="15"/>
        <v>0.4375</v>
      </c>
      <c r="Y24" s="12">
        <f t="shared" si="16"/>
        <v>0.125</v>
      </c>
      <c r="Z24" s="12">
        <f t="shared" si="17"/>
        <v>0.5625</v>
      </c>
    </row>
    <row r="25" spans="1:26">
      <c r="A25" s="13">
        <v>43501.454976851855</v>
      </c>
      <c r="B25" s="16" t="s">
        <v>118</v>
      </c>
      <c r="C25" s="9" t="s">
        <v>106</v>
      </c>
      <c r="D25" s="9" t="s">
        <v>106</v>
      </c>
      <c r="E25" s="9" t="s">
        <v>106</v>
      </c>
      <c r="F25" s="9" t="s">
        <v>106</v>
      </c>
      <c r="G25" s="9"/>
      <c r="H25" s="9"/>
      <c r="I25" s="10">
        <v>340027</v>
      </c>
      <c r="J25" s="16" t="s">
        <v>121</v>
      </c>
      <c r="K25" s="16" t="s">
        <v>2</v>
      </c>
      <c r="L25" s="35">
        <v>60</v>
      </c>
      <c r="M25" s="33">
        <v>2</v>
      </c>
      <c r="N25" s="33">
        <v>5</v>
      </c>
      <c r="O25" s="48">
        <v>9</v>
      </c>
      <c r="P25" s="33">
        <v>2</v>
      </c>
      <c r="Q25" s="33">
        <v>1</v>
      </c>
      <c r="R25" s="34">
        <f t="shared" si="9"/>
        <v>7</v>
      </c>
      <c r="S25" s="12">
        <f t="shared" ref="S25:S27" si="18">O25/R25</f>
        <v>1.2857142857142858</v>
      </c>
      <c r="T25" s="12">
        <f t="shared" ref="T25:T27" si="19">P25/O25</f>
        <v>0.22222222222222221</v>
      </c>
      <c r="U25" s="12">
        <f t="shared" ref="U25:U27" si="20">Q25/O25</f>
        <v>0.1111111111111111</v>
      </c>
      <c r="V25" s="12">
        <f t="shared" ref="V25:V27" si="21">(P25+Q25)/R25</f>
        <v>0.42857142857142855</v>
      </c>
      <c r="W25" s="12">
        <f t="shared" si="14"/>
        <v>0.15</v>
      </c>
      <c r="X25" s="12">
        <f t="shared" si="15"/>
        <v>3.3333333333333333E-2</v>
      </c>
      <c r="Y25" s="12">
        <f t="shared" si="16"/>
        <v>1.6666666666666666E-2</v>
      </c>
      <c r="Z25" s="12">
        <f t="shared" si="17"/>
        <v>0.05</v>
      </c>
    </row>
    <row r="26" spans="1:26">
      <c r="A26" s="13">
        <v>43496.385636574072</v>
      </c>
      <c r="B26" s="10" t="s">
        <v>57</v>
      </c>
      <c r="C26" s="11" t="s">
        <v>106</v>
      </c>
      <c r="D26" s="11" t="s">
        <v>106</v>
      </c>
      <c r="E26" s="11" t="s">
        <v>106</v>
      </c>
      <c r="F26" s="11"/>
      <c r="G26" s="11"/>
      <c r="H26" s="11"/>
      <c r="I26" s="10">
        <v>340025</v>
      </c>
      <c r="J26" s="10" t="s">
        <v>58</v>
      </c>
      <c r="K26" s="10" t="s">
        <v>2</v>
      </c>
      <c r="L26" s="33">
        <v>50</v>
      </c>
      <c r="M26" s="33">
        <v>5</v>
      </c>
      <c r="N26" s="33">
        <v>3</v>
      </c>
      <c r="O26" s="48">
        <v>8</v>
      </c>
      <c r="P26" s="33">
        <v>5</v>
      </c>
      <c r="Q26" s="33">
        <v>1</v>
      </c>
      <c r="R26" s="34">
        <f t="shared" si="9"/>
        <v>8</v>
      </c>
      <c r="S26" s="12">
        <f t="shared" si="18"/>
        <v>1</v>
      </c>
      <c r="T26" s="12">
        <f t="shared" si="19"/>
        <v>0.625</v>
      </c>
      <c r="U26" s="12">
        <f t="shared" si="20"/>
        <v>0.125</v>
      </c>
      <c r="V26" s="12">
        <f t="shared" si="21"/>
        <v>0.75</v>
      </c>
      <c r="W26" s="12">
        <f t="shared" si="14"/>
        <v>0.16</v>
      </c>
      <c r="X26" s="12">
        <f t="shared" si="15"/>
        <v>0.1</v>
      </c>
      <c r="Y26" s="12">
        <f t="shared" si="16"/>
        <v>0.02</v>
      </c>
      <c r="Z26" s="12">
        <f t="shared" si="17"/>
        <v>0.12</v>
      </c>
    </row>
    <row r="27" spans="1:26">
      <c r="A27" s="13">
        <v>43496.802141203705</v>
      </c>
      <c r="B27" s="16" t="s">
        <v>98</v>
      </c>
      <c r="C27" s="11"/>
      <c r="D27" s="11"/>
      <c r="E27" s="11"/>
      <c r="F27" s="11"/>
      <c r="G27" s="11" t="s">
        <v>106</v>
      </c>
      <c r="H27" s="11"/>
      <c r="I27" s="10">
        <v>340375</v>
      </c>
      <c r="J27" s="16" t="s">
        <v>94</v>
      </c>
      <c r="K27" s="16" t="s">
        <v>2</v>
      </c>
      <c r="L27" s="33">
        <v>51</v>
      </c>
      <c r="M27" s="33">
        <v>6</v>
      </c>
      <c r="N27" s="33">
        <v>3</v>
      </c>
      <c r="O27" s="48">
        <v>8</v>
      </c>
      <c r="P27" s="33">
        <v>7</v>
      </c>
      <c r="Q27" s="33">
        <v>0</v>
      </c>
      <c r="R27" s="34">
        <f t="shared" si="9"/>
        <v>9</v>
      </c>
      <c r="S27" s="12">
        <f t="shared" si="18"/>
        <v>0.88888888888888884</v>
      </c>
      <c r="T27" s="12">
        <f t="shared" si="19"/>
        <v>0.875</v>
      </c>
      <c r="U27" s="12">
        <f t="shared" si="20"/>
        <v>0</v>
      </c>
      <c r="V27" s="12">
        <f t="shared" si="21"/>
        <v>0.77777777777777779</v>
      </c>
      <c r="W27" s="12">
        <f t="shared" si="14"/>
        <v>0.15686274509803921</v>
      </c>
      <c r="X27" s="12">
        <f t="shared" si="15"/>
        <v>0.13725490196078433</v>
      </c>
      <c r="Y27" s="12">
        <f t="shared" si="16"/>
        <v>0</v>
      </c>
      <c r="Z27" s="12">
        <f t="shared" si="17"/>
        <v>0.13725490196078433</v>
      </c>
    </row>
    <row r="28" spans="1:26">
      <c r="A28" s="13">
        <v>43496.804618055554</v>
      </c>
      <c r="B28" s="16" t="s">
        <v>95</v>
      </c>
      <c r="C28" s="11"/>
      <c r="D28" s="11"/>
      <c r="E28" s="11"/>
      <c r="F28" s="11"/>
      <c r="G28" s="11" t="s">
        <v>106</v>
      </c>
      <c r="H28" s="11"/>
      <c r="I28" s="10">
        <v>340384</v>
      </c>
      <c r="J28" s="16" t="s">
        <v>94</v>
      </c>
      <c r="K28" s="16" t="s">
        <v>2</v>
      </c>
      <c r="L28" s="33">
        <v>29</v>
      </c>
      <c r="M28" s="33">
        <v>6</v>
      </c>
      <c r="N28" s="33">
        <v>2</v>
      </c>
      <c r="O28" s="48">
        <v>8</v>
      </c>
      <c r="P28" s="33">
        <v>2</v>
      </c>
      <c r="Q28" s="33">
        <v>3</v>
      </c>
      <c r="R28" s="34">
        <f t="shared" si="9"/>
        <v>8</v>
      </c>
      <c r="S28" s="12">
        <f t="shared" ref="S28:S33" si="22">O28/R28</f>
        <v>1</v>
      </c>
      <c r="T28" s="12">
        <f t="shared" ref="T28:T33" si="23">P28/O28</f>
        <v>0.25</v>
      </c>
      <c r="U28" s="12">
        <f t="shared" ref="U28:U33" si="24">Q28/O28</f>
        <v>0.375</v>
      </c>
      <c r="V28" s="12">
        <f t="shared" ref="V28:V33" si="25">(P28+Q28)/R28</f>
        <v>0.625</v>
      </c>
      <c r="W28" s="12">
        <f t="shared" si="14"/>
        <v>0.27586206896551724</v>
      </c>
      <c r="X28" s="12">
        <f t="shared" si="15"/>
        <v>6.8965517241379309E-2</v>
      </c>
      <c r="Y28" s="12">
        <f t="shared" si="16"/>
        <v>0.10344827586206896</v>
      </c>
      <c r="Z28" s="12">
        <f t="shared" si="17"/>
        <v>0.17241379310344829</v>
      </c>
    </row>
    <row r="29" spans="1:26">
      <c r="A29" s="13">
        <v>43494.441388888888</v>
      </c>
      <c r="B29" s="10" t="s">
        <v>20</v>
      </c>
      <c r="C29" s="11"/>
      <c r="D29" s="11"/>
      <c r="E29" s="11"/>
      <c r="F29" s="11"/>
      <c r="G29" s="11" t="s">
        <v>106</v>
      </c>
      <c r="H29" s="11"/>
      <c r="I29" s="10">
        <v>340382</v>
      </c>
      <c r="J29" s="10" t="s">
        <v>19</v>
      </c>
      <c r="K29" s="10" t="s">
        <v>2</v>
      </c>
      <c r="L29" s="33">
        <v>31</v>
      </c>
      <c r="M29" s="33">
        <v>0</v>
      </c>
      <c r="N29" s="33">
        <v>7</v>
      </c>
      <c r="O29" s="48">
        <v>7</v>
      </c>
      <c r="P29" s="33">
        <v>0</v>
      </c>
      <c r="Q29" s="33">
        <v>0</v>
      </c>
      <c r="R29" s="34">
        <f t="shared" si="9"/>
        <v>7</v>
      </c>
      <c r="S29" s="12">
        <f t="shared" si="22"/>
        <v>1</v>
      </c>
      <c r="T29" s="12">
        <f t="shared" si="23"/>
        <v>0</v>
      </c>
      <c r="U29" s="12">
        <f t="shared" si="24"/>
        <v>0</v>
      </c>
      <c r="V29" s="12">
        <f t="shared" si="25"/>
        <v>0</v>
      </c>
      <c r="W29" s="12">
        <f t="shared" si="14"/>
        <v>0.22580645161290322</v>
      </c>
      <c r="X29" s="12">
        <f t="shared" si="15"/>
        <v>0</v>
      </c>
      <c r="Y29" s="12">
        <f t="shared" si="16"/>
        <v>0</v>
      </c>
      <c r="Z29" s="17">
        <f t="shared" si="17"/>
        <v>0</v>
      </c>
    </row>
    <row r="30" spans="1:26">
      <c r="A30" s="13">
        <v>43495.549039351848</v>
      </c>
      <c r="B30" s="10" t="s">
        <v>53</v>
      </c>
      <c r="C30" s="11" t="s">
        <v>106</v>
      </c>
      <c r="D30" s="11" t="s">
        <v>106</v>
      </c>
      <c r="E30" s="11" t="s">
        <v>106</v>
      </c>
      <c r="F30" s="11"/>
      <c r="G30" s="11"/>
      <c r="H30" s="11"/>
      <c r="I30" s="10">
        <v>340028</v>
      </c>
      <c r="J30" s="10" t="s">
        <v>54</v>
      </c>
      <c r="K30" s="10" t="s">
        <v>2</v>
      </c>
      <c r="L30" s="33">
        <v>66</v>
      </c>
      <c r="M30" s="33">
        <v>3</v>
      </c>
      <c r="N30" s="33">
        <v>7</v>
      </c>
      <c r="O30" s="48">
        <v>7</v>
      </c>
      <c r="P30" s="33">
        <v>4</v>
      </c>
      <c r="Q30" s="33">
        <v>1</v>
      </c>
      <c r="R30" s="34">
        <f t="shared" si="9"/>
        <v>10</v>
      </c>
      <c r="S30" s="12">
        <f t="shared" si="22"/>
        <v>0.7</v>
      </c>
      <c r="T30" s="12">
        <f t="shared" si="23"/>
        <v>0.5714285714285714</v>
      </c>
      <c r="U30" s="12">
        <f t="shared" si="24"/>
        <v>0.14285714285714285</v>
      </c>
      <c r="V30" s="12">
        <f t="shared" si="25"/>
        <v>0.5</v>
      </c>
      <c r="W30" s="12">
        <f t="shared" si="14"/>
        <v>0.10606060606060606</v>
      </c>
      <c r="X30" s="12">
        <f t="shared" si="15"/>
        <v>6.0606060606060608E-2</v>
      </c>
      <c r="Y30" s="12">
        <f t="shared" si="16"/>
        <v>1.5151515151515152E-2</v>
      </c>
      <c r="Z30" s="12">
        <f t="shared" si="17"/>
        <v>7.575757575757576E-2</v>
      </c>
    </row>
    <row r="31" spans="1:26">
      <c r="A31" s="13">
        <v>43501.45171296296</v>
      </c>
      <c r="B31" s="16" t="s">
        <v>117</v>
      </c>
      <c r="C31" s="9"/>
      <c r="D31" s="9"/>
      <c r="E31" s="9"/>
      <c r="F31" s="9"/>
      <c r="G31" s="9" t="s">
        <v>106</v>
      </c>
      <c r="H31" s="9"/>
      <c r="I31" s="10">
        <v>340367</v>
      </c>
      <c r="J31" s="16" t="s">
        <v>121</v>
      </c>
      <c r="K31" s="16" t="s">
        <v>2</v>
      </c>
      <c r="L31" s="35">
        <v>69</v>
      </c>
      <c r="M31" s="33">
        <v>4</v>
      </c>
      <c r="N31" s="33">
        <v>5</v>
      </c>
      <c r="O31" s="48">
        <v>7</v>
      </c>
      <c r="P31" s="33">
        <v>1</v>
      </c>
      <c r="Q31" s="33">
        <v>1</v>
      </c>
      <c r="R31" s="34">
        <f t="shared" si="9"/>
        <v>9</v>
      </c>
      <c r="S31" s="12">
        <f t="shared" si="22"/>
        <v>0.77777777777777779</v>
      </c>
      <c r="T31" s="12">
        <f t="shared" si="23"/>
        <v>0.14285714285714285</v>
      </c>
      <c r="U31" s="12">
        <f t="shared" si="24"/>
        <v>0.14285714285714285</v>
      </c>
      <c r="V31" s="12">
        <f t="shared" si="25"/>
        <v>0.22222222222222221</v>
      </c>
      <c r="W31" s="12">
        <f t="shared" si="14"/>
        <v>0.10144927536231885</v>
      </c>
      <c r="X31" s="12">
        <f t="shared" si="15"/>
        <v>1.4492753623188406E-2</v>
      </c>
      <c r="Y31" s="12">
        <f t="shared" si="16"/>
        <v>1.4492753623188406E-2</v>
      </c>
      <c r="Z31" s="12">
        <f t="shared" si="17"/>
        <v>2.8985507246376812E-2</v>
      </c>
    </row>
    <row r="32" spans="1:26">
      <c r="A32" s="13">
        <v>43495.468611111108</v>
      </c>
      <c r="B32" s="15" t="s">
        <v>93</v>
      </c>
      <c r="C32" s="11"/>
      <c r="D32" s="11"/>
      <c r="E32" s="11"/>
      <c r="F32" s="11" t="s">
        <v>106</v>
      </c>
      <c r="G32" s="11"/>
      <c r="H32" s="11"/>
      <c r="I32" s="10">
        <v>340095</v>
      </c>
      <c r="J32" s="10" t="s">
        <v>28</v>
      </c>
      <c r="K32" s="10" t="s">
        <v>2</v>
      </c>
      <c r="L32" s="33">
        <v>95</v>
      </c>
      <c r="M32" s="33">
        <v>2</v>
      </c>
      <c r="N32" s="33">
        <v>5</v>
      </c>
      <c r="O32" s="48">
        <v>6</v>
      </c>
      <c r="P32" s="33">
        <v>3</v>
      </c>
      <c r="Q32" s="33">
        <v>0</v>
      </c>
      <c r="R32" s="34">
        <f t="shared" si="9"/>
        <v>7</v>
      </c>
      <c r="S32" s="12">
        <f t="shared" si="22"/>
        <v>0.8571428571428571</v>
      </c>
      <c r="T32" s="12">
        <f t="shared" si="23"/>
        <v>0.5</v>
      </c>
      <c r="U32" s="12">
        <f t="shared" si="24"/>
        <v>0</v>
      </c>
      <c r="V32" s="12">
        <f t="shared" si="25"/>
        <v>0.42857142857142855</v>
      </c>
      <c r="W32" s="12">
        <f t="shared" si="14"/>
        <v>6.3157894736842107E-2</v>
      </c>
      <c r="X32" s="12">
        <f t="shared" si="15"/>
        <v>3.1578947368421054E-2</v>
      </c>
      <c r="Y32" s="12">
        <f t="shared" si="16"/>
        <v>0</v>
      </c>
      <c r="Z32" s="12">
        <f t="shared" si="17"/>
        <v>3.1578947368421054E-2</v>
      </c>
    </row>
    <row r="33" spans="1:26">
      <c r="A33" s="13">
        <v>43496.468310185184</v>
      </c>
      <c r="B33" s="10" t="s">
        <v>63</v>
      </c>
      <c r="C33" s="11"/>
      <c r="D33" s="11"/>
      <c r="E33" s="11"/>
      <c r="F33" s="11"/>
      <c r="G33" s="11" t="s">
        <v>106</v>
      </c>
      <c r="H33" s="11"/>
      <c r="I33" s="10">
        <v>340354</v>
      </c>
      <c r="J33" s="10" t="s">
        <v>64</v>
      </c>
      <c r="K33" s="10" t="s">
        <v>2</v>
      </c>
      <c r="L33" s="33">
        <v>50</v>
      </c>
      <c r="M33" s="33">
        <v>4</v>
      </c>
      <c r="N33" s="33">
        <v>3</v>
      </c>
      <c r="O33" s="48">
        <v>6</v>
      </c>
      <c r="P33" s="33">
        <v>6</v>
      </c>
      <c r="Q33" s="33">
        <v>1</v>
      </c>
      <c r="R33" s="34">
        <f t="shared" si="9"/>
        <v>7</v>
      </c>
      <c r="S33" s="12">
        <f t="shared" si="22"/>
        <v>0.8571428571428571</v>
      </c>
      <c r="T33" s="12">
        <f t="shared" si="23"/>
        <v>1</v>
      </c>
      <c r="U33" s="12">
        <f t="shared" si="24"/>
        <v>0.16666666666666666</v>
      </c>
      <c r="V33" s="12">
        <f t="shared" si="25"/>
        <v>1</v>
      </c>
      <c r="W33" s="12">
        <f t="shared" si="14"/>
        <v>0.12</v>
      </c>
      <c r="X33" s="12">
        <f t="shared" si="15"/>
        <v>0.12</v>
      </c>
      <c r="Y33" s="12">
        <f t="shared" si="16"/>
        <v>0.02</v>
      </c>
      <c r="Z33" s="12">
        <f t="shared" si="17"/>
        <v>0.14000000000000001</v>
      </c>
    </row>
    <row r="34" spans="1:26">
      <c r="A34" s="13">
        <v>43501.479027777779</v>
      </c>
      <c r="B34" s="16" t="s">
        <v>119</v>
      </c>
      <c r="C34" s="9"/>
      <c r="D34" s="9"/>
      <c r="E34" s="9"/>
      <c r="F34" s="9" t="s">
        <v>106</v>
      </c>
      <c r="G34" s="9"/>
      <c r="H34" s="9"/>
      <c r="I34" s="10">
        <v>340078</v>
      </c>
      <c r="J34" s="16" t="s">
        <v>132</v>
      </c>
      <c r="K34" s="16" t="s">
        <v>2</v>
      </c>
      <c r="L34" s="35">
        <v>98</v>
      </c>
      <c r="M34" s="33">
        <v>3</v>
      </c>
      <c r="N34" s="33">
        <v>6</v>
      </c>
      <c r="O34" s="48">
        <v>6</v>
      </c>
      <c r="P34" s="33">
        <v>3</v>
      </c>
      <c r="Q34" s="33">
        <v>2</v>
      </c>
      <c r="R34" s="34">
        <f t="shared" si="9"/>
        <v>9</v>
      </c>
      <c r="S34" s="12">
        <f t="shared" ref="S34" si="26">O34/R34</f>
        <v>0.66666666666666663</v>
      </c>
      <c r="T34" s="12">
        <f t="shared" ref="T34" si="27">P34/O34</f>
        <v>0.5</v>
      </c>
      <c r="U34" s="12">
        <f t="shared" ref="U34" si="28">Q34/O34</f>
        <v>0.33333333333333331</v>
      </c>
      <c r="V34" s="12">
        <f t="shared" ref="V34" si="29">(P34+Q34)/R34</f>
        <v>0.55555555555555558</v>
      </c>
      <c r="W34" s="12">
        <f t="shared" si="14"/>
        <v>6.1224489795918366E-2</v>
      </c>
      <c r="X34" s="12">
        <f t="shared" si="15"/>
        <v>3.0612244897959183E-2</v>
      </c>
      <c r="Y34" s="12">
        <f t="shared" si="16"/>
        <v>2.0408163265306121E-2</v>
      </c>
      <c r="Z34" s="12">
        <f t="shared" si="17"/>
        <v>5.1020408163265307E-2</v>
      </c>
    </row>
    <row r="35" spans="1:26">
      <c r="A35" s="13">
        <v>43495.55877314815</v>
      </c>
      <c r="B35" s="10" t="s">
        <v>55</v>
      </c>
      <c r="C35" s="11"/>
      <c r="D35" s="11"/>
      <c r="E35" s="11" t="s">
        <v>106</v>
      </c>
      <c r="F35" s="11"/>
      <c r="G35" s="11"/>
      <c r="H35" s="11"/>
      <c r="I35" s="10">
        <v>340129</v>
      </c>
      <c r="J35" s="10" t="s">
        <v>56</v>
      </c>
      <c r="K35" s="10" t="s">
        <v>2</v>
      </c>
      <c r="L35" s="33">
        <v>38</v>
      </c>
      <c r="M35" s="33">
        <v>3</v>
      </c>
      <c r="N35" s="33">
        <v>2</v>
      </c>
      <c r="O35" s="48">
        <v>5</v>
      </c>
      <c r="P35" s="33">
        <v>5</v>
      </c>
      <c r="Q35" s="33">
        <v>0</v>
      </c>
      <c r="R35" s="34">
        <f t="shared" si="9"/>
        <v>5</v>
      </c>
      <c r="S35" s="12">
        <f>O35/R35</f>
        <v>1</v>
      </c>
      <c r="T35" s="12">
        <f>P35/O35</f>
        <v>1</v>
      </c>
      <c r="U35" s="12">
        <f>Q35/O35</f>
        <v>0</v>
      </c>
      <c r="V35" s="12">
        <f>(P35+Q35)/R35</f>
        <v>1</v>
      </c>
      <c r="W35" s="12">
        <f t="shared" si="14"/>
        <v>0.13157894736842105</v>
      </c>
      <c r="X35" s="12">
        <f t="shared" si="15"/>
        <v>0.13157894736842105</v>
      </c>
      <c r="Y35" s="12">
        <f t="shared" si="16"/>
        <v>0</v>
      </c>
      <c r="Z35" s="12">
        <f t="shared" si="17"/>
        <v>0.13157894736842105</v>
      </c>
    </row>
    <row r="36" spans="1:26">
      <c r="A36" s="13">
        <v>43494.431956018518</v>
      </c>
      <c r="B36" s="10" t="s">
        <v>16</v>
      </c>
      <c r="C36" s="11"/>
      <c r="D36" s="11"/>
      <c r="E36" s="11" t="s">
        <v>106</v>
      </c>
      <c r="F36" s="11"/>
      <c r="G36" s="11"/>
      <c r="H36" s="11"/>
      <c r="I36" s="10">
        <v>340124</v>
      </c>
      <c r="J36" s="10" t="s">
        <v>17</v>
      </c>
      <c r="K36" s="10" t="s">
        <v>2</v>
      </c>
      <c r="L36" s="33">
        <v>30</v>
      </c>
      <c r="M36" s="33">
        <v>2</v>
      </c>
      <c r="N36" s="33">
        <v>1</v>
      </c>
      <c r="O36" s="48">
        <v>3</v>
      </c>
      <c r="P36" s="33">
        <v>2</v>
      </c>
      <c r="Q36" s="33">
        <v>0</v>
      </c>
      <c r="R36" s="34">
        <f t="shared" si="9"/>
        <v>3</v>
      </c>
      <c r="S36" s="12">
        <f>O36/R36</f>
        <v>1</v>
      </c>
      <c r="T36" s="12">
        <f>P36/O36</f>
        <v>0.66666666666666663</v>
      </c>
      <c r="U36" s="12">
        <f>Q36/O36</f>
        <v>0</v>
      </c>
      <c r="V36" s="12">
        <f>(P36+Q36)/R36</f>
        <v>0.66666666666666663</v>
      </c>
      <c r="W36" s="12">
        <f t="shared" si="14"/>
        <v>0.1</v>
      </c>
      <c r="X36" s="12">
        <f t="shared" si="15"/>
        <v>6.6666666666666666E-2</v>
      </c>
      <c r="Y36" s="12">
        <f t="shared" si="16"/>
        <v>0</v>
      </c>
      <c r="Z36" s="17">
        <f t="shared" si="17"/>
        <v>6.6666666666666666E-2</v>
      </c>
    </row>
    <row r="37" spans="1:26">
      <c r="A37" s="13">
        <v>43494.914803240739</v>
      </c>
      <c r="B37" s="10" t="s">
        <v>47</v>
      </c>
      <c r="C37" s="11"/>
      <c r="D37" s="11"/>
      <c r="E37" s="11"/>
      <c r="F37" s="11"/>
      <c r="G37" s="11" t="s">
        <v>106</v>
      </c>
      <c r="H37" s="11"/>
      <c r="I37" s="10">
        <v>340371</v>
      </c>
      <c r="J37" s="10" t="s">
        <v>48</v>
      </c>
      <c r="K37" s="10" t="s">
        <v>2</v>
      </c>
      <c r="L37" s="33">
        <v>22</v>
      </c>
      <c r="M37" s="33">
        <v>3</v>
      </c>
      <c r="N37" s="33">
        <v>4</v>
      </c>
      <c r="O37" s="48">
        <v>3</v>
      </c>
      <c r="P37" s="33">
        <v>0</v>
      </c>
      <c r="Q37" s="33">
        <v>1</v>
      </c>
      <c r="R37" s="34">
        <f t="shared" si="9"/>
        <v>7</v>
      </c>
      <c r="S37" s="12">
        <f>O37/R37</f>
        <v>0.42857142857142855</v>
      </c>
      <c r="T37" s="12">
        <f>P37/O37</f>
        <v>0</v>
      </c>
      <c r="U37" s="12">
        <f>Q37/O37</f>
        <v>0.33333333333333331</v>
      </c>
      <c r="V37" s="12">
        <f>(P37+Q37)/R37</f>
        <v>0.14285714285714285</v>
      </c>
      <c r="W37" s="12">
        <f t="shared" si="14"/>
        <v>0.13636363636363635</v>
      </c>
      <c r="X37" s="12">
        <f t="shared" si="15"/>
        <v>0</v>
      </c>
      <c r="Y37" s="12">
        <f t="shared" si="16"/>
        <v>4.5454545454545456E-2</v>
      </c>
      <c r="Z37" s="12">
        <f t="shared" si="17"/>
        <v>4.5454545454545456E-2</v>
      </c>
    </row>
    <row r="38" spans="1:26">
      <c r="A38" s="13">
        <v>43497.4765162037</v>
      </c>
      <c r="B38" s="16" t="s">
        <v>108</v>
      </c>
      <c r="C38" s="11"/>
      <c r="D38" s="11"/>
      <c r="E38" s="11"/>
      <c r="F38" s="11"/>
      <c r="G38" s="11" t="s">
        <v>106</v>
      </c>
      <c r="H38" s="11"/>
      <c r="I38" s="10">
        <v>340373</v>
      </c>
      <c r="J38" s="16" t="s">
        <v>107</v>
      </c>
      <c r="K38" s="16" t="s">
        <v>2</v>
      </c>
      <c r="L38" s="33">
        <v>13</v>
      </c>
      <c r="M38" s="33">
        <v>2</v>
      </c>
      <c r="N38" s="33">
        <v>1</v>
      </c>
      <c r="O38" s="48">
        <v>3</v>
      </c>
      <c r="P38" s="33">
        <v>1</v>
      </c>
      <c r="Q38" s="33">
        <v>0</v>
      </c>
      <c r="R38" s="39"/>
      <c r="S38" s="14"/>
      <c r="T38" s="14"/>
      <c r="U38" s="14"/>
      <c r="V38" s="14"/>
      <c r="W38" s="14"/>
      <c r="X38" s="14"/>
      <c r="Y38" s="14"/>
      <c r="Z38" s="14"/>
    </row>
    <row r="39" spans="1:26">
      <c r="A39" s="13">
        <v>43500.714791666665</v>
      </c>
      <c r="B39" s="16" t="s">
        <v>115</v>
      </c>
      <c r="C39" s="9"/>
      <c r="D39" s="9" t="s">
        <v>106</v>
      </c>
      <c r="E39" s="9"/>
      <c r="F39" s="9"/>
      <c r="G39" s="9"/>
      <c r="H39" s="9"/>
      <c r="I39" s="10">
        <v>340108</v>
      </c>
      <c r="J39" s="16" t="s">
        <v>120</v>
      </c>
      <c r="K39" s="16" t="s">
        <v>2</v>
      </c>
      <c r="L39" s="35">
        <v>17</v>
      </c>
      <c r="M39" s="33">
        <v>2</v>
      </c>
      <c r="N39" s="33">
        <v>1</v>
      </c>
      <c r="O39" s="48">
        <v>3</v>
      </c>
      <c r="P39" s="33">
        <v>0</v>
      </c>
      <c r="Q39" s="33">
        <v>0</v>
      </c>
      <c r="R39" s="34">
        <f>M39+N39</f>
        <v>3</v>
      </c>
      <c r="S39" s="12">
        <f>O39/R39</f>
        <v>1</v>
      </c>
      <c r="T39" s="12">
        <f>P39/O39</f>
        <v>0</v>
      </c>
      <c r="U39" s="12">
        <f>Q39/O39</f>
        <v>0</v>
      </c>
      <c r="V39" s="12">
        <f>(P39+Q39)/R39</f>
        <v>0</v>
      </c>
      <c r="W39" s="12">
        <f>O39/L39</f>
        <v>0.17647058823529413</v>
      </c>
      <c r="X39" s="12">
        <f>P39/L39</f>
        <v>0</v>
      </c>
      <c r="Y39" s="12">
        <f>Q39/L39</f>
        <v>0</v>
      </c>
      <c r="Z39" s="12">
        <f>(P39+Q39)/L39</f>
        <v>0</v>
      </c>
    </row>
    <row r="40" spans="1:26">
      <c r="A40" s="13">
        <v>43494.607222222221</v>
      </c>
      <c r="B40" s="10" t="s">
        <v>29</v>
      </c>
      <c r="C40" s="11"/>
      <c r="D40" s="11"/>
      <c r="E40" s="11"/>
      <c r="F40" s="11"/>
      <c r="G40" s="11"/>
      <c r="H40" s="11" t="s">
        <v>106</v>
      </c>
      <c r="I40" s="10">
        <v>340636</v>
      </c>
      <c r="J40" s="10" t="s">
        <v>131</v>
      </c>
      <c r="K40" s="10" t="s">
        <v>2</v>
      </c>
      <c r="L40" s="33">
        <v>11</v>
      </c>
      <c r="M40" s="33">
        <v>0</v>
      </c>
      <c r="N40" s="33">
        <v>2</v>
      </c>
      <c r="O40" s="48">
        <v>2</v>
      </c>
      <c r="P40" s="33">
        <v>2</v>
      </c>
      <c r="Q40" s="33">
        <v>0</v>
      </c>
      <c r="R40" s="34">
        <f>M40+N40</f>
        <v>2</v>
      </c>
      <c r="S40" s="12">
        <f>O40/R40</f>
        <v>1</v>
      </c>
      <c r="T40" s="12">
        <f>P40/O40</f>
        <v>1</v>
      </c>
      <c r="U40" s="12">
        <f>Q40/O40</f>
        <v>0</v>
      </c>
      <c r="V40" s="12">
        <f>(P40+Q40)/R40</f>
        <v>1</v>
      </c>
      <c r="W40" s="12">
        <f>O40/L40</f>
        <v>0.18181818181818182</v>
      </c>
      <c r="X40" s="12">
        <f>P40/L40</f>
        <v>0.18181818181818182</v>
      </c>
      <c r="Y40" s="12">
        <f>Q40/L40</f>
        <v>0</v>
      </c>
      <c r="Z40" s="12">
        <f>(P40+Q40)/L40</f>
        <v>0.18181818181818182</v>
      </c>
    </row>
    <row r="41" spans="1:26">
      <c r="A41" s="13">
        <v>43494.647407407407</v>
      </c>
      <c r="B41" s="10" t="s">
        <v>30</v>
      </c>
      <c r="C41" s="11"/>
      <c r="D41" s="11" t="s">
        <v>106</v>
      </c>
      <c r="E41" s="11"/>
      <c r="F41" s="11"/>
      <c r="G41" s="11"/>
      <c r="H41" s="11"/>
      <c r="I41" s="10">
        <v>340100</v>
      </c>
      <c r="J41" s="10" t="s">
        <v>31</v>
      </c>
      <c r="K41" s="10" t="s">
        <v>2</v>
      </c>
      <c r="L41" s="33">
        <v>11</v>
      </c>
      <c r="M41" s="33">
        <v>3</v>
      </c>
      <c r="N41" s="33">
        <v>0</v>
      </c>
      <c r="O41" s="48">
        <v>2</v>
      </c>
      <c r="P41" s="33">
        <v>2</v>
      </c>
      <c r="Q41" s="33">
        <v>0</v>
      </c>
      <c r="R41" s="34">
        <f>M41+N41</f>
        <v>3</v>
      </c>
      <c r="S41" s="12">
        <f>O41/R41</f>
        <v>0.66666666666666663</v>
      </c>
      <c r="T41" s="12">
        <f>P41/O41</f>
        <v>1</v>
      </c>
      <c r="U41" s="12">
        <f>Q41/O41</f>
        <v>0</v>
      </c>
      <c r="V41" s="12">
        <f>(P41+Q41)/R41</f>
        <v>0.66666666666666663</v>
      </c>
      <c r="W41" s="12">
        <f>O41/L41</f>
        <v>0.18181818181818182</v>
      </c>
      <c r="X41" s="12">
        <f>P41/L41</f>
        <v>0.18181818181818182</v>
      </c>
      <c r="Y41" s="12">
        <f>Q41/L41</f>
        <v>0</v>
      </c>
      <c r="Z41" s="12">
        <f>(P41+Q41)/L41</f>
        <v>0.18181818181818182</v>
      </c>
    </row>
    <row r="42" spans="1:26">
      <c r="A42" s="13">
        <v>43494.83011574074</v>
      </c>
      <c r="B42" s="10" t="s">
        <v>45</v>
      </c>
      <c r="C42" s="11"/>
      <c r="D42" s="11"/>
      <c r="E42" s="11"/>
      <c r="F42" s="11"/>
      <c r="G42" s="11" t="s">
        <v>106</v>
      </c>
      <c r="H42" s="11"/>
      <c r="I42" s="10">
        <v>340372</v>
      </c>
      <c r="J42" s="10" t="s">
        <v>46</v>
      </c>
      <c r="K42" s="10" t="s">
        <v>2</v>
      </c>
      <c r="L42" s="33">
        <v>13</v>
      </c>
      <c r="M42" s="33">
        <v>2</v>
      </c>
      <c r="N42" s="33">
        <v>2</v>
      </c>
      <c r="O42" s="48">
        <v>2</v>
      </c>
      <c r="P42" s="33">
        <v>2</v>
      </c>
      <c r="Q42" s="33">
        <v>0</v>
      </c>
      <c r="R42" s="34">
        <f>M42+N42</f>
        <v>4</v>
      </c>
      <c r="S42" s="12">
        <f>O42/R42</f>
        <v>0.5</v>
      </c>
      <c r="T42" s="12">
        <f>P42/O42</f>
        <v>1</v>
      </c>
      <c r="U42" s="12">
        <f>Q42/O42</f>
        <v>0</v>
      </c>
      <c r="V42" s="12">
        <f>(P42+Q42)/R42</f>
        <v>0.5</v>
      </c>
      <c r="W42" s="12">
        <f>O42/L42</f>
        <v>0.15384615384615385</v>
      </c>
      <c r="X42" s="12">
        <f>P42/L42</f>
        <v>0.15384615384615385</v>
      </c>
      <c r="Y42" s="12">
        <f>Q42/L42</f>
        <v>0</v>
      </c>
      <c r="Z42" s="12">
        <f>(P42+Q42)/L42</f>
        <v>0.15384615384615385</v>
      </c>
    </row>
    <row r="43" spans="1:26">
      <c r="A43" s="13">
        <v>43496.387141203704</v>
      </c>
      <c r="B43" s="10" t="s">
        <v>59</v>
      </c>
      <c r="C43" s="11"/>
      <c r="D43" s="11"/>
      <c r="E43" s="11"/>
      <c r="F43" s="11"/>
      <c r="G43" s="11" t="s">
        <v>106</v>
      </c>
      <c r="H43" s="11"/>
      <c r="I43" s="10">
        <v>340370</v>
      </c>
      <c r="J43" s="10" t="s">
        <v>60</v>
      </c>
      <c r="K43" s="10" t="s">
        <v>2</v>
      </c>
      <c r="L43" s="33">
        <v>12</v>
      </c>
      <c r="M43" s="33">
        <v>0</v>
      </c>
      <c r="N43" s="33">
        <v>2</v>
      </c>
      <c r="O43" s="48">
        <v>2</v>
      </c>
      <c r="P43" s="33">
        <v>2</v>
      </c>
      <c r="Q43" s="33">
        <v>0</v>
      </c>
      <c r="R43" s="34">
        <f>M43+N43</f>
        <v>2</v>
      </c>
      <c r="S43" s="12">
        <f>O43/R43</f>
        <v>1</v>
      </c>
      <c r="T43" s="12">
        <f>P43/O43</f>
        <v>1</v>
      </c>
      <c r="U43" s="12">
        <f>Q43/O43</f>
        <v>0</v>
      </c>
      <c r="V43" s="12">
        <f>(P43+Q43)/R43</f>
        <v>1</v>
      </c>
      <c r="W43" s="12">
        <f>O43/L43</f>
        <v>0.16666666666666666</v>
      </c>
      <c r="X43" s="12">
        <f>P43/L43</f>
        <v>0.16666666666666666</v>
      </c>
      <c r="Y43" s="12">
        <f>Q43/L43</f>
        <v>0</v>
      </c>
      <c r="Z43" s="12">
        <f>(P43+Q43)/L43</f>
        <v>0.16666666666666666</v>
      </c>
    </row>
    <row r="44" spans="1:26">
      <c r="A44" s="13">
        <v>43497.618877314817</v>
      </c>
      <c r="B44" s="16" t="s">
        <v>109</v>
      </c>
      <c r="C44" s="11"/>
      <c r="D44" s="11"/>
      <c r="E44" s="11"/>
      <c r="F44" s="11"/>
      <c r="G44" s="11"/>
      <c r="H44" s="11"/>
      <c r="I44" s="10">
        <v>340357</v>
      </c>
      <c r="J44" s="16" t="s">
        <v>111</v>
      </c>
      <c r="K44" s="16" t="s">
        <v>2</v>
      </c>
      <c r="L44" s="33">
        <v>28</v>
      </c>
      <c r="M44" s="33">
        <v>2</v>
      </c>
      <c r="N44" s="33">
        <v>1</v>
      </c>
      <c r="O44" s="48">
        <v>2</v>
      </c>
      <c r="P44" s="33">
        <v>0</v>
      </c>
      <c r="Q44" s="33">
        <v>1</v>
      </c>
      <c r="R44" s="39"/>
      <c r="S44" s="14"/>
      <c r="T44" s="14"/>
      <c r="U44" s="14"/>
      <c r="V44" s="14"/>
      <c r="W44" s="14"/>
      <c r="X44" s="14"/>
      <c r="Y44" s="14"/>
      <c r="Z44" s="14"/>
    </row>
    <row r="45" spans="1:26">
      <c r="A45" s="13">
        <v>43494.01494212963</v>
      </c>
      <c r="B45" s="10" t="s">
        <v>0</v>
      </c>
      <c r="C45" s="11"/>
      <c r="D45" s="11"/>
      <c r="E45" s="11"/>
      <c r="F45" s="11" t="s">
        <v>106</v>
      </c>
      <c r="G45" s="11"/>
      <c r="H45" s="11"/>
      <c r="I45" s="10">
        <v>340070</v>
      </c>
      <c r="J45" s="10" t="s">
        <v>1</v>
      </c>
      <c r="K45" s="10" t="s">
        <v>2</v>
      </c>
      <c r="L45" s="33">
        <v>24</v>
      </c>
      <c r="M45" s="33">
        <v>3</v>
      </c>
      <c r="N45" s="33">
        <v>2</v>
      </c>
      <c r="O45" s="48">
        <v>1</v>
      </c>
      <c r="P45" s="33">
        <v>1</v>
      </c>
      <c r="Q45" s="33">
        <v>0</v>
      </c>
      <c r="R45" s="34">
        <f>M45+N45</f>
        <v>5</v>
      </c>
      <c r="S45" s="12">
        <f>O45/R45</f>
        <v>0.2</v>
      </c>
      <c r="T45" s="12">
        <f>P45/O45</f>
        <v>1</v>
      </c>
      <c r="U45" s="12">
        <f>Q45/O45</f>
        <v>0</v>
      </c>
      <c r="V45" s="12">
        <f>(P45+Q45)/R45</f>
        <v>0.2</v>
      </c>
      <c r="W45" s="12">
        <f>O45/L45</f>
        <v>4.1666666666666664E-2</v>
      </c>
      <c r="X45" s="12">
        <f>P45/L45</f>
        <v>4.1666666666666664E-2</v>
      </c>
      <c r="Y45" s="12">
        <f>Q45/L45</f>
        <v>0</v>
      </c>
      <c r="Z45" s="17">
        <f>(P45+Q45)/L45</f>
        <v>4.1666666666666664E-2</v>
      </c>
    </row>
    <row r="46" spans="1:26">
      <c r="A46" s="13">
        <v>43494.446192129632</v>
      </c>
      <c r="B46" s="10" t="s">
        <v>21</v>
      </c>
      <c r="C46" s="11"/>
      <c r="D46" s="11"/>
      <c r="E46" s="11"/>
      <c r="F46" s="11"/>
      <c r="G46" s="11" t="s">
        <v>106</v>
      </c>
      <c r="H46" s="11"/>
      <c r="I46" s="10">
        <v>340380</v>
      </c>
      <c r="J46" s="10" t="s">
        <v>22</v>
      </c>
      <c r="K46" s="10" t="s">
        <v>2</v>
      </c>
      <c r="L46" s="33">
        <v>15</v>
      </c>
      <c r="M46" s="33">
        <v>0</v>
      </c>
      <c r="N46" s="33">
        <v>1</v>
      </c>
      <c r="O46" s="48">
        <v>1</v>
      </c>
      <c r="P46" s="33">
        <v>0</v>
      </c>
      <c r="Q46" s="33">
        <v>0</v>
      </c>
      <c r="R46" s="34">
        <f>M46+N46</f>
        <v>1</v>
      </c>
      <c r="S46" s="12">
        <f>O46/R46</f>
        <v>1</v>
      </c>
      <c r="T46" s="12">
        <f>P46/O46</f>
        <v>0</v>
      </c>
      <c r="U46" s="12">
        <f>Q46/O46</f>
        <v>0</v>
      </c>
      <c r="V46" s="12">
        <f>(P46+Q46)/R46</f>
        <v>0</v>
      </c>
      <c r="W46" s="12">
        <f>O46/L46</f>
        <v>6.6666666666666666E-2</v>
      </c>
      <c r="X46" s="12">
        <f>P46/L46</f>
        <v>0</v>
      </c>
      <c r="Y46" s="12">
        <f>Q46/L46</f>
        <v>0</v>
      </c>
      <c r="Z46" s="17">
        <f>(P46+Q46)/L46</f>
        <v>0</v>
      </c>
    </row>
    <row r="47" spans="1:26">
      <c r="A47" s="13">
        <v>43494.751597222225</v>
      </c>
      <c r="B47" s="10" t="s">
        <v>41</v>
      </c>
      <c r="C47" s="11"/>
      <c r="D47" s="11"/>
      <c r="E47" s="11" t="s">
        <v>106</v>
      </c>
      <c r="F47" s="11"/>
      <c r="G47" s="11"/>
      <c r="H47" s="11"/>
      <c r="I47" s="10">
        <v>340120</v>
      </c>
      <c r="J47" s="10" t="s">
        <v>42</v>
      </c>
      <c r="K47" s="10" t="s">
        <v>2</v>
      </c>
      <c r="L47" s="33">
        <v>35</v>
      </c>
      <c r="M47" s="33">
        <v>0</v>
      </c>
      <c r="N47" s="33">
        <v>2</v>
      </c>
      <c r="O47" s="48">
        <v>1</v>
      </c>
      <c r="P47" s="33">
        <v>1</v>
      </c>
      <c r="Q47" s="33">
        <v>0</v>
      </c>
      <c r="R47" s="39"/>
      <c r="S47" s="14"/>
      <c r="T47" s="14"/>
      <c r="U47" s="14"/>
      <c r="V47" s="14"/>
      <c r="W47" s="14"/>
      <c r="X47" s="14"/>
      <c r="Y47" s="14"/>
      <c r="Z47" s="14"/>
    </row>
    <row r="48" spans="1:26">
      <c r="A48" s="13">
        <v>43495.423680555556</v>
      </c>
      <c r="B48" s="10" t="s">
        <v>52</v>
      </c>
      <c r="C48" s="11"/>
      <c r="D48" s="11"/>
      <c r="E48" s="11" t="s">
        <v>106</v>
      </c>
      <c r="F48" s="11"/>
      <c r="G48" s="11"/>
      <c r="H48" s="11"/>
      <c r="I48" s="10">
        <v>340126</v>
      </c>
      <c r="J48" s="10" t="s">
        <v>51</v>
      </c>
      <c r="K48" s="10" t="s">
        <v>2</v>
      </c>
      <c r="L48" s="33">
        <v>32</v>
      </c>
      <c r="M48" s="33">
        <v>1</v>
      </c>
      <c r="N48" s="33">
        <v>0</v>
      </c>
      <c r="O48" s="48">
        <v>1</v>
      </c>
      <c r="P48" s="33">
        <v>0</v>
      </c>
      <c r="Q48" s="33">
        <v>0</v>
      </c>
      <c r="R48" s="34">
        <f>M48+N48</f>
        <v>1</v>
      </c>
      <c r="S48" s="12">
        <f>O48/R48</f>
        <v>1</v>
      </c>
      <c r="T48" s="12">
        <f>P48/O48</f>
        <v>0</v>
      </c>
      <c r="U48" s="12">
        <f>Q48/O48</f>
        <v>0</v>
      </c>
      <c r="V48" s="12">
        <f>(P48+Q48)/R48</f>
        <v>0</v>
      </c>
      <c r="W48" s="12">
        <f>O48/L48</f>
        <v>3.125E-2</v>
      </c>
      <c r="X48" s="12">
        <f>P48/L48</f>
        <v>0</v>
      </c>
      <c r="Y48" s="12">
        <f>Q48/L48</f>
        <v>0</v>
      </c>
      <c r="Z48" s="12">
        <f>(P48+Q48)/L48</f>
        <v>0</v>
      </c>
    </row>
    <row r="49" spans="1:26">
      <c r="A49" s="13">
        <v>43497.474988425929</v>
      </c>
      <c r="B49" s="16" t="s">
        <v>38</v>
      </c>
      <c r="C49" s="11"/>
      <c r="D49" s="11"/>
      <c r="E49" s="11"/>
      <c r="F49" s="11"/>
      <c r="G49" s="11"/>
      <c r="H49" s="11" t="s">
        <v>106</v>
      </c>
      <c r="I49" s="10">
        <v>340602</v>
      </c>
      <c r="J49" s="16" t="s">
        <v>107</v>
      </c>
      <c r="K49" s="16" t="s">
        <v>2</v>
      </c>
      <c r="L49" s="33">
        <v>16</v>
      </c>
      <c r="M49" s="33">
        <v>0</v>
      </c>
      <c r="N49" s="33">
        <v>1</v>
      </c>
      <c r="O49" s="48">
        <v>1</v>
      </c>
      <c r="P49" s="33">
        <v>1</v>
      </c>
      <c r="Q49" s="36">
        <v>0</v>
      </c>
      <c r="R49" s="39"/>
      <c r="S49" s="14"/>
      <c r="T49" s="14"/>
      <c r="U49" s="14"/>
      <c r="V49" s="14"/>
      <c r="W49" s="14"/>
      <c r="X49" s="14"/>
      <c r="Y49" s="14"/>
      <c r="Z49" s="14"/>
    </row>
    <row r="50" spans="1:26">
      <c r="A50" s="13">
        <v>43494.345717592594</v>
      </c>
      <c r="B50" s="10" t="s">
        <v>7</v>
      </c>
      <c r="C50" s="11" t="s">
        <v>106</v>
      </c>
      <c r="D50" s="11" t="s">
        <v>106</v>
      </c>
      <c r="E50" s="11" t="s">
        <v>106</v>
      </c>
      <c r="F50" s="11" t="s">
        <v>106</v>
      </c>
      <c r="G50" s="11" t="s">
        <v>106</v>
      </c>
      <c r="H50" s="11"/>
      <c r="I50" s="10">
        <v>340281</v>
      </c>
      <c r="J50" s="10" t="s">
        <v>8</v>
      </c>
      <c r="K50" s="10" t="s">
        <v>2</v>
      </c>
      <c r="L50" s="33">
        <v>39</v>
      </c>
      <c r="M50" s="37">
        <v>0</v>
      </c>
      <c r="N50" s="37">
        <v>0</v>
      </c>
      <c r="O50" s="37">
        <v>0</v>
      </c>
      <c r="P50" s="33">
        <v>0</v>
      </c>
      <c r="Q50" s="33">
        <v>0</v>
      </c>
      <c r="R50" s="34">
        <f t="shared" ref="R50:R64" si="30">M50+N50</f>
        <v>0</v>
      </c>
      <c r="S50" s="12"/>
      <c r="T50" s="12"/>
      <c r="U50" s="12"/>
      <c r="V50" s="12"/>
      <c r="W50" s="12">
        <f t="shared" ref="W50:W57" si="31">O50/L50</f>
        <v>0</v>
      </c>
      <c r="X50" s="12">
        <f t="shared" ref="X50:X57" si="32">P50/L50</f>
        <v>0</v>
      </c>
      <c r="Y50" s="12">
        <f t="shared" ref="Y50:Y57" si="33">Q50/L50</f>
        <v>0</v>
      </c>
      <c r="Z50" s="17">
        <f t="shared" ref="Z50:Z57" si="34">(P50+Q50)/L50</f>
        <v>0</v>
      </c>
    </row>
    <row r="51" spans="1:26">
      <c r="A51" s="13">
        <v>43494.387696759259</v>
      </c>
      <c r="B51" s="10" t="s">
        <v>9</v>
      </c>
      <c r="C51" s="11"/>
      <c r="D51" s="11"/>
      <c r="E51" s="11"/>
      <c r="F51" s="11"/>
      <c r="G51" s="11"/>
      <c r="H51" s="11" t="s">
        <v>106</v>
      </c>
      <c r="I51" s="10">
        <v>340603</v>
      </c>
      <c r="J51" s="10" t="s">
        <v>10</v>
      </c>
      <c r="K51" s="10" t="s">
        <v>2</v>
      </c>
      <c r="L51" s="33">
        <v>18</v>
      </c>
      <c r="M51" s="37">
        <v>0</v>
      </c>
      <c r="N51" s="37">
        <v>0</v>
      </c>
      <c r="O51" s="37">
        <v>0</v>
      </c>
      <c r="P51" s="33">
        <v>0</v>
      </c>
      <c r="Q51" s="33">
        <v>0</v>
      </c>
      <c r="R51" s="34">
        <f t="shared" si="30"/>
        <v>0</v>
      </c>
      <c r="S51" s="12"/>
      <c r="T51" s="12"/>
      <c r="U51" s="12"/>
      <c r="V51" s="12"/>
      <c r="W51" s="12">
        <f t="shared" si="31"/>
        <v>0</v>
      </c>
      <c r="X51" s="12">
        <f t="shared" si="32"/>
        <v>0</v>
      </c>
      <c r="Y51" s="12">
        <f t="shared" si="33"/>
        <v>0</v>
      </c>
      <c r="Z51" s="17">
        <f t="shared" si="34"/>
        <v>0</v>
      </c>
    </row>
    <row r="52" spans="1:26">
      <c r="A52" s="13">
        <v>43494.414710648147</v>
      </c>
      <c r="B52" s="10" t="s">
        <v>11</v>
      </c>
      <c r="C52" s="11"/>
      <c r="D52" s="11" t="s">
        <v>106</v>
      </c>
      <c r="E52" s="11"/>
      <c r="F52" s="11"/>
      <c r="G52" s="11"/>
      <c r="H52" s="11"/>
      <c r="I52" s="10">
        <v>340229</v>
      </c>
      <c r="J52" s="10" t="s">
        <v>12</v>
      </c>
      <c r="K52" s="10" t="s">
        <v>2</v>
      </c>
      <c r="L52" s="33">
        <v>5</v>
      </c>
      <c r="M52" s="37">
        <v>0</v>
      </c>
      <c r="N52" s="37">
        <v>0</v>
      </c>
      <c r="O52" s="37">
        <v>0</v>
      </c>
      <c r="P52" s="33">
        <v>0</v>
      </c>
      <c r="Q52" s="33">
        <v>0</v>
      </c>
      <c r="R52" s="34">
        <f t="shared" si="30"/>
        <v>0</v>
      </c>
      <c r="S52" s="12"/>
      <c r="T52" s="12"/>
      <c r="U52" s="12"/>
      <c r="V52" s="12"/>
      <c r="W52" s="12">
        <f t="shared" si="31"/>
        <v>0</v>
      </c>
      <c r="X52" s="12">
        <f t="shared" si="32"/>
        <v>0</v>
      </c>
      <c r="Y52" s="12">
        <f t="shared" si="33"/>
        <v>0</v>
      </c>
      <c r="Z52" s="17">
        <f t="shared" si="34"/>
        <v>0</v>
      </c>
    </row>
    <row r="53" spans="1:26">
      <c r="A53" s="13">
        <v>43494.415370370371</v>
      </c>
      <c r="B53" s="10" t="s">
        <v>13</v>
      </c>
      <c r="C53" s="11"/>
      <c r="D53" s="11" t="s">
        <v>106</v>
      </c>
      <c r="E53" s="11"/>
      <c r="F53" s="11"/>
      <c r="G53" s="11"/>
      <c r="H53" s="11"/>
      <c r="I53" s="10">
        <v>340227</v>
      </c>
      <c r="J53" s="10" t="s">
        <v>12</v>
      </c>
      <c r="K53" s="10" t="s">
        <v>2</v>
      </c>
      <c r="L53" s="33">
        <v>7</v>
      </c>
      <c r="M53" s="37">
        <v>0</v>
      </c>
      <c r="N53" s="37">
        <v>0</v>
      </c>
      <c r="O53" s="37">
        <v>0</v>
      </c>
      <c r="P53" s="33">
        <v>0</v>
      </c>
      <c r="Q53" s="33">
        <v>0</v>
      </c>
      <c r="R53" s="34">
        <f t="shared" si="30"/>
        <v>0</v>
      </c>
      <c r="S53" s="12"/>
      <c r="T53" s="12"/>
      <c r="U53" s="12"/>
      <c r="V53" s="12"/>
      <c r="W53" s="12">
        <f t="shared" si="31"/>
        <v>0</v>
      </c>
      <c r="X53" s="12">
        <f t="shared" si="32"/>
        <v>0</v>
      </c>
      <c r="Y53" s="12">
        <f t="shared" si="33"/>
        <v>0</v>
      </c>
      <c r="Z53" s="17">
        <f t="shared" si="34"/>
        <v>0</v>
      </c>
    </row>
    <row r="54" spans="1:26">
      <c r="A54" s="13">
        <v>43494.500034722223</v>
      </c>
      <c r="B54" s="10" t="s">
        <v>23</v>
      </c>
      <c r="C54" s="11" t="s">
        <v>106</v>
      </c>
      <c r="D54" s="11" t="s">
        <v>106</v>
      </c>
      <c r="E54" s="11" t="s">
        <v>106</v>
      </c>
      <c r="F54" s="11" t="s">
        <v>106</v>
      </c>
      <c r="G54" s="11" t="s">
        <v>106</v>
      </c>
      <c r="H54" s="11"/>
      <c r="I54" s="10">
        <v>340280</v>
      </c>
      <c r="J54" s="10" t="s">
        <v>24</v>
      </c>
      <c r="K54" s="10" t="s">
        <v>2</v>
      </c>
      <c r="L54" s="33">
        <v>68</v>
      </c>
      <c r="M54" s="37">
        <v>0</v>
      </c>
      <c r="N54" s="37">
        <v>0</v>
      </c>
      <c r="O54" s="37">
        <v>0</v>
      </c>
      <c r="P54" s="33">
        <v>0</v>
      </c>
      <c r="Q54" s="33">
        <v>0</v>
      </c>
      <c r="R54" s="34">
        <f t="shared" si="30"/>
        <v>0</v>
      </c>
      <c r="S54" s="12"/>
      <c r="T54" s="12"/>
      <c r="U54" s="12"/>
      <c r="V54" s="12"/>
      <c r="W54" s="12">
        <f t="shared" si="31"/>
        <v>0</v>
      </c>
      <c r="X54" s="12">
        <f t="shared" si="32"/>
        <v>0</v>
      </c>
      <c r="Y54" s="12">
        <f t="shared" si="33"/>
        <v>0</v>
      </c>
      <c r="Z54" s="12">
        <f t="shared" si="34"/>
        <v>0</v>
      </c>
    </row>
    <row r="55" spans="1:26">
      <c r="A55" s="13">
        <v>43494.579375000001</v>
      </c>
      <c r="B55" s="15" t="s">
        <v>92</v>
      </c>
      <c r="C55" s="11" t="s">
        <v>106</v>
      </c>
      <c r="D55" s="11"/>
      <c r="E55" s="11"/>
      <c r="F55" s="11" t="s">
        <v>106</v>
      </c>
      <c r="G55" s="11"/>
      <c r="H55" s="11"/>
      <c r="I55" s="10">
        <v>340202</v>
      </c>
      <c r="J55" s="10" t="s">
        <v>28</v>
      </c>
      <c r="K55" s="10" t="s">
        <v>2</v>
      </c>
      <c r="L55" s="33">
        <v>32</v>
      </c>
      <c r="M55" s="37">
        <v>0</v>
      </c>
      <c r="N55" s="37">
        <v>0</v>
      </c>
      <c r="O55" s="37">
        <v>0</v>
      </c>
      <c r="P55" s="33">
        <v>0</v>
      </c>
      <c r="Q55" s="33">
        <v>0</v>
      </c>
      <c r="R55" s="34">
        <f t="shared" si="30"/>
        <v>0</v>
      </c>
      <c r="S55" s="12"/>
      <c r="T55" s="12"/>
      <c r="U55" s="12"/>
      <c r="V55" s="12"/>
      <c r="W55" s="12">
        <f t="shared" si="31"/>
        <v>0</v>
      </c>
      <c r="X55" s="12">
        <f t="shared" si="32"/>
        <v>0</v>
      </c>
      <c r="Y55" s="12">
        <f t="shared" si="33"/>
        <v>0</v>
      </c>
      <c r="Z55" s="12">
        <f t="shared" si="34"/>
        <v>0</v>
      </c>
    </row>
    <row r="56" spans="1:26">
      <c r="A56" s="13">
        <v>43494.730243055557</v>
      </c>
      <c r="B56" s="10" t="s">
        <v>40</v>
      </c>
      <c r="C56" s="11"/>
      <c r="D56" s="11"/>
      <c r="E56" s="11"/>
      <c r="F56" s="11" t="s">
        <v>106</v>
      </c>
      <c r="G56" s="11"/>
      <c r="H56" s="11"/>
      <c r="I56" s="10">
        <v>340271</v>
      </c>
      <c r="J56" s="10" t="s">
        <v>37</v>
      </c>
      <c r="K56" s="10" t="s">
        <v>2</v>
      </c>
      <c r="L56" s="33">
        <v>18</v>
      </c>
      <c r="M56" s="37">
        <v>0</v>
      </c>
      <c r="N56" s="37">
        <v>0</v>
      </c>
      <c r="O56" s="37">
        <v>0</v>
      </c>
      <c r="P56" s="33">
        <v>0</v>
      </c>
      <c r="Q56" s="33">
        <v>0</v>
      </c>
      <c r="R56" s="34">
        <f t="shared" si="30"/>
        <v>0</v>
      </c>
      <c r="S56" s="12"/>
      <c r="T56" s="12"/>
      <c r="U56" s="12"/>
      <c r="V56" s="12"/>
      <c r="W56" s="12">
        <f t="shared" si="31"/>
        <v>0</v>
      </c>
      <c r="X56" s="12">
        <f t="shared" si="32"/>
        <v>0</v>
      </c>
      <c r="Y56" s="12">
        <f t="shared" si="33"/>
        <v>0</v>
      </c>
      <c r="Z56" s="12">
        <f t="shared" si="34"/>
        <v>0</v>
      </c>
    </row>
    <row r="57" spans="1:26">
      <c r="A57" s="18">
        <v>43494.756967592592</v>
      </c>
      <c r="B57" s="19" t="s">
        <v>43</v>
      </c>
      <c r="C57" s="46" t="s">
        <v>106</v>
      </c>
      <c r="D57" s="46" t="s">
        <v>106</v>
      </c>
      <c r="E57" s="46" t="s">
        <v>106</v>
      </c>
      <c r="F57" s="46"/>
      <c r="G57" s="46"/>
      <c r="H57" s="46"/>
      <c r="I57" s="19">
        <v>340037</v>
      </c>
      <c r="J57" s="19" t="s">
        <v>44</v>
      </c>
      <c r="K57" s="19" t="s">
        <v>2</v>
      </c>
      <c r="L57" s="40">
        <v>56</v>
      </c>
      <c r="M57" s="47">
        <v>0</v>
      </c>
      <c r="N57" s="47">
        <v>0</v>
      </c>
      <c r="O57" s="47">
        <v>0</v>
      </c>
      <c r="P57" s="40">
        <v>0</v>
      </c>
      <c r="Q57" s="40">
        <v>0</v>
      </c>
      <c r="R57" s="41">
        <f t="shared" si="30"/>
        <v>0</v>
      </c>
      <c r="S57" s="12"/>
      <c r="T57" s="12"/>
      <c r="U57" s="12"/>
      <c r="V57" s="12"/>
      <c r="W57" s="12">
        <f t="shared" si="31"/>
        <v>0</v>
      </c>
      <c r="X57" s="12">
        <f t="shared" si="32"/>
        <v>0</v>
      </c>
      <c r="Y57" s="12">
        <f t="shared" si="33"/>
        <v>0</v>
      </c>
      <c r="Z57" s="12">
        <f t="shared" si="34"/>
        <v>0</v>
      </c>
    </row>
    <row r="58" spans="1:26">
      <c r="A58" s="13">
        <v>43494.333784722221</v>
      </c>
      <c r="B58" s="10" t="s">
        <v>3</v>
      </c>
      <c r="C58" s="11"/>
      <c r="D58" s="11"/>
      <c r="E58" s="11"/>
      <c r="F58" s="11"/>
      <c r="G58" s="11" t="s">
        <v>106</v>
      </c>
      <c r="H58" s="11"/>
      <c r="I58" s="10">
        <v>340455</v>
      </c>
      <c r="J58" s="10" t="s">
        <v>4</v>
      </c>
      <c r="K58" s="10" t="s">
        <v>5</v>
      </c>
      <c r="L58" s="38"/>
      <c r="M58" s="38"/>
      <c r="N58" s="38"/>
      <c r="O58" s="38"/>
      <c r="P58" s="38"/>
      <c r="Q58" s="38"/>
      <c r="R58" s="34">
        <f t="shared" si="30"/>
        <v>0</v>
      </c>
      <c r="S58" s="12"/>
      <c r="T58" s="12"/>
      <c r="U58" s="12"/>
      <c r="V58" s="12"/>
      <c r="W58" s="12"/>
      <c r="X58" s="12"/>
      <c r="Y58" s="12"/>
      <c r="Z58" s="17"/>
    </row>
    <row r="59" spans="1:26">
      <c r="A59" s="13">
        <v>43494.34175925926</v>
      </c>
      <c r="B59" s="15" t="s">
        <v>88</v>
      </c>
      <c r="C59" s="11"/>
      <c r="D59" s="11"/>
      <c r="E59" s="11"/>
      <c r="F59" s="11"/>
      <c r="G59" s="11"/>
      <c r="H59" s="11" t="s">
        <v>106</v>
      </c>
      <c r="I59" s="10">
        <v>340624</v>
      </c>
      <c r="J59" s="10" t="s">
        <v>6</v>
      </c>
      <c r="K59" s="10" t="s">
        <v>5</v>
      </c>
      <c r="L59" s="38"/>
      <c r="M59" s="38"/>
      <c r="N59" s="38"/>
      <c r="O59" s="38"/>
      <c r="P59" s="38"/>
      <c r="Q59" s="38"/>
      <c r="R59" s="34">
        <f t="shared" si="30"/>
        <v>0</v>
      </c>
      <c r="S59" s="12"/>
      <c r="T59" s="12"/>
      <c r="U59" s="12"/>
      <c r="V59" s="12"/>
      <c r="W59" s="12"/>
      <c r="X59" s="12"/>
      <c r="Y59" s="12"/>
      <c r="Z59" s="17"/>
    </row>
    <row r="60" spans="1:26">
      <c r="A60" s="13">
        <v>43494.454560185186</v>
      </c>
      <c r="B60" s="15" t="s">
        <v>89</v>
      </c>
      <c r="C60" s="11"/>
      <c r="D60" s="11"/>
      <c r="E60" s="11"/>
      <c r="F60" s="11"/>
      <c r="G60" s="11"/>
      <c r="H60" s="11" t="s">
        <v>106</v>
      </c>
      <c r="I60" s="10">
        <v>340622</v>
      </c>
      <c r="J60" s="10" t="s">
        <v>130</v>
      </c>
      <c r="K60" s="10" t="s">
        <v>5</v>
      </c>
      <c r="L60" s="38"/>
      <c r="M60" s="38"/>
      <c r="N60" s="38"/>
      <c r="O60" s="38"/>
      <c r="P60" s="38"/>
      <c r="Q60" s="38"/>
      <c r="R60" s="34">
        <f t="shared" si="30"/>
        <v>0</v>
      </c>
      <c r="S60" s="12"/>
      <c r="T60" s="12"/>
      <c r="U60" s="12"/>
      <c r="V60" s="12"/>
      <c r="W60" s="12"/>
      <c r="X60" s="12"/>
      <c r="Y60" s="12"/>
      <c r="Z60" s="12"/>
    </row>
    <row r="61" spans="1:26">
      <c r="A61" s="13">
        <v>43494.455254629633</v>
      </c>
      <c r="B61" s="15" t="s">
        <v>91</v>
      </c>
      <c r="C61" s="11"/>
      <c r="D61" s="11"/>
      <c r="E61" s="11" t="s">
        <v>106</v>
      </c>
      <c r="F61" s="11"/>
      <c r="G61" s="11"/>
      <c r="H61" s="11"/>
      <c r="I61" s="10">
        <v>340242</v>
      </c>
      <c r="J61" s="10" t="s">
        <v>130</v>
      </c>
      <c r="K61" s="10" t="s">
        <v>5</v>
      </c>
      <c r="L61" s="38"/>
      <c r="M61" s="38"/>
      <c r="N61" s="38"/>
      <c r="O61" s="38"/>
      <c r="P61" s="38"/>
      <c r="Q61" s="38"/>
      <c r="R61" s="34">
        <f t="shared" si="30"/>
        <v>0</v>
      </c>
      <c r="S61" s="12"/>
      <c r="T61" s="12"/>
      <c r="U61" s="12"/>
      <c r="V61" s="12"/>
      <c r="W61" s="12"/>
      <c r="X61" s="12"/>
      <c r="Y61" s="12"/>
      <c r="Z61" s="12"/>
    </row>
    <row r="62" spans="1:26">
      <c r="A62" s="13">
        <v>43494.489872685182</v>
      </c>
      <c r="B62" s="15" t="s">
        <v>90</v>
      </c>
      <c r="C62" s="11"/>
      <c r="D62" s="11"/>
      <c r="E62" s="11"/>
      <c r="F62" s="11"/>
      <c r="G62" s="11"/>
      <c r="H62" s="11" t="s">
        <v>106</v>
      </c>
      <c r="I62" s="10">
        <v>340604</v>
      </c>
      <c r="J62" s="10" t="s">
        <v>136</v>
      </c>
      <c r="K62" s="10" t="s">
        <v>5</v>
      </c>
      <c r="L62" s="38"/>
      <c r="M62" s="38"/>
      <c r="N62" s="38"/>
      <c r="O62" s="38"/>
      <c r="P62" s="38"/>
      <c r="Q62" s="38"/>
      <c r="R62" s="34">
        <f t="shared" si="30"/>
        <v>0</v>
      </c>
      <c r="S62" s="12"/>
      <c r="T62" s="12"/>
      <c r="U62" s="12"/>
      <c r="V62" s="12"/>
      <c r="W62" s="12"/>
      <c r="X62" s="12"/>
      <c r="Y62" s="12"/>
      <c r="Z62" s="12"/>
    </row>
    <row r="63" spans="1:26">
      <c r="A63" s="13">
        <v>43494.551354166666</v>
      </c>
      <c r="B63" s="10" t="s">
        <v>25</v>
      </c>
      <c r="C63" s="11" t="s">
        <v>106</v>
      </c>
      <c r="D63" s="11"/>
      <c r="E63" s="11"/>
      <c r="F63" s="11"/>
      <c r="G63" s="11"/>
      <c r="H63" s="11"/>
      <c r="I63" s="10">
        <v>340200</v>
      </c>
      <c r="J63" s="10" t="s">
        <v>26</v>
      </c>
      <c r="K63" s="10" t="s">
        <v>5</v>
      </c>
      <c r="L63" s="38"/>
      <c r="M63" s="38"/>
      <c r="N63" s="38"/>
      <c r="O63" s="38"/>
      <c r="P63" s="38"/>
      <c r="Q63" s="38"/>
      <c r="R63" s="34">
        <f t="shared" si="30"/>
        <v>0</v>
      </c>
      <c r="S63" s="12"/>
      <c r="T63" s="12"/>
      <c r="U63" s="12"/>
      <c r="V63" s="12"/>
      <c r="W63" s="12"/>
      <c r="X63" s="12"/>
      <c r="Y63" s="12"/>
      <c r="Z63" s="12"/>
    </row>
    <row r="64" spans="1:26">
      <c r="A64" s="13">
        <v>43495.422638888886</v>
      </c>
      <c r="B64" s="10" t="s">
        <v>50</v>
      </c>
      <c r="C64" s="11"/>
      <c r="D64" s="11"/>
      <c r="E64" s="11"/>
      <c r="F64" s="11"/>
      <c r="G64" s="11"/>
      <c r="H64" s="11" t="s">
        <v>106</v>
      </c>
      <c r="I64" s="10">
        <v>340637</v>
      </c>
      <c r="J64" s="10" t="s">
        <v>51</v>
      </c>
      <c r="K64" s="10" t="s">
        <v>5</v>
      </c>
      <c r="L64" s="38"/>
      <c r="M64" s="38"/>
      <c r="N64" s="38"/>
      <c r="O64" s="38"/>
      <c r="P64" s="38"/>
      <c r="Q64" s="38"/>
      <c r="R64" s="34">
        <f t="shared" si="30"/>
        <v>0</v>
      </c>
      <c r="S64" s="12"/>
      <c r="T64" s="12"/>
      <c r="U64" s="12"/>
      <c r="V64" s="12"/>
      <c r="W64" s="12"/>
      <c r="X64" s="12"/>
      <c r="Y64" s="12"/>
      <c r="Z64" s="12"/>
    </row>
    <row r="65" spans="1:26">
      <c r="A65" s="42"/>
      <c r="B65" s="4"/>
      <c r="I65" s="5"/>
      <c r="J65" s="4"/>
      <c r="K65" s="4"/>
      <c r="M65" s="5"/>
      <c r="N65" s="5"/>
      <c r="O65" s="5"/>
      <c r="P65" s="5"/>
      <c r="Q65" s="5"/>
    </row>
    <row r="66" spans="1:26">
      <c r="B66" s="2">
        <f>COUNTIF(B3:B64,"&gt; ")</f>
        <v>62</v>
      </c>
      <c r="C66" s="6">
        <f>COUNTIF(C3:C63,"=x")</f>
        <v>22</v>
      </c>
      <c r="D66" s="6">
        <f>COUNTIF(D3:D63,"=x")</f>
        <v>22</v>
      </c>
      <c r="E66" s="6">
        <f t="shared" ref="E66:H66" si="35">COUNTIF(E3:E63,"=x")</f>
        <v>23</v>
      </c>
      <c r="F66" s="6">
        <f t="shared" si="35"/>
        <v>19</v>
      </c>
      <c r="G66" s="6">
        <f t="shared" si="35"/>
        <v>18</v>
      </c>
      <c r="H66" s="6">
        <f t="shared" si="35"/>
        <v>6</v>
      </c>
      <c r="I66" s="7"/>
      <c r="J66" s="7"/>
      <c r="K66" s="7"/>
      <c r="L66" s="43">
        <f>SUM(L3:L64)</f>
        <v>3808</v>
      </c>
      <c r="M66" s="43">
        <f>SUM(M3:M64)</f>
        <v>438</v>
      </c>
      <c r="N66" s="43">
        <f t="shared" ref="N66:P66" si="36">SUM(N3:N64)</f>
        <v>393</v>
      </c>
      <c r="O66" s="43">
        <f t="shared" si="36"/>
        <v>731</v>
      </c>
      <c r="P66" s="43">
        <f t="shared" si="36"/>
        <v>330</v>
      </c>
      <c r="Q66" s="43">
        <f>SUM(Q3:Q64)</f>
        <v>88</v>
      </c>
      <c r="R66" s="43">
        <f>SUM(R3:R64)</f>
        <v>636</v>
      </c>
      <c r="S66" s="8">
        <f t="shared" ref="S66" si="37">O66/R66</f>
        <v>1.14937106918239</v>
      </c>
      <c r="T66" s="8">
        <f t="shared" ref="T66" si="38">P66/O66</f>
        <v>0.45143638850889195</v>
      </c>
      <c r="U66" s="8">
        <f t="shared" ref="U66" si="39">Q66/O66</f>
        <v>0.12038303693570451</v>
      </c>
      <c r="V66" s="8">
        <f>T66+U66</f>
        <v>0.57181942544459652</v>
      </c>
      <c r="W66" s="8">
        <f t="shared" ref="W66" si="40">O66/L66</f>
        <v>0.19196428571428573</v>
      </c>
      <c r="X66" s="8">
        <f t="shared" ref="X66" si="41">P66/L66</f>
        <v>8.6659663865546216E-2</v>
      </c>
      <c r="Y66" s="8">
        <f t="shared" ref="Y66" si="42">Q66/L66</f>
        <v>2.3109243697478993E-2</v>
      </c>
      <c r="Z66" s="8">
        <f t="shared" ref="Z66" si="43">(P66+Q66)/L66</f>
        <v>0.10976890756302521</v>
      </c>
    </row>
    <row r="67" spans="1:26">
      <c r="B67" s="26" t="s">
        <v>153</v>
      </c>
      <c r="C67" s="26" t="s">
        <v>78</v>
      </c>
      <c r="D67" s="26" t="s">
        <v>101</v>
      </c>
      <c r="E67" s="26" t="s">
        <v>102</v>
      </c>
      <c r="F67" s="26" t="s">
        <v>103</v>
      </c>
      <c r="G67" s="26" t="s">
        <v>104</v>
      </c>
      <c r="H67" s="26" t="s">
        <v>105</v>
      </c>
      <c r="L67" s="22" t="s">
        <v>78</v>
      </c>
      <c r="M67" s="30" t="s">
        <v>79</v>
      </c>
      <c r="N67" s="30" t="s">
        <v>80</v>
      </c>
      <c r="O67" s="30" t="s">
        <v>75</v>
      </c>
      <c r="P67" s="30" t="s">
        <v>74</v>
      </c>
      <c r="Q67" s="30" t="s">
        <v>76</v>
      </c>
      <c r="R67" s="31" t="s">
        <v>81</v>
      </c>
      <c r="S67" s="32" t="s">
        <v>83</v>
      </c>
      <c r="T67" s="32" t="s">
        <v>82</v>
      </c>
      <c r="U67" s="32" t="s">
        <v>85</v>
      </c>
      <c r="V67" s="32" t="s">
        <v>99</v>
      </c>
      <c r="W67" s="32" t="s">
        <v>87</v>
      </c>
      <c r="X67" s="32" t="s">
        <v>84</v>
      </c>
      <c r="Y67" s="32" t="s">
        <v>86</v>
      </c>
      <c r="Z67" s="32" t="s">
        <v>100</v>
      </c>
    </row>
  </sheetData>
  <sortState ref="A3:Z64">
    <sortCondition descending="1" ref="O3:O64"/>
  </sortState>
  <pageMargins left="0.51181102362204722" right="0.31496062992125984" top="0.55118110236220474" bottom="0.15748031496062992" header="0.31496062992125984" footer="0.31496062992125984"/>
  <pageSetup paperSize="8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tabSelected="1" topLeftCell="L1" workbookViewId="0">
      <pane ySplit="2" topLeftCell="A3" activePane="bottomLeft" state="frozen"/>
      <selection activeCell="D1" sqref="D1"/>
      <selection pane="bottomLeft" activeCell="O20" sqref="O20"/>
    </sheetView>
  </sheetViews>
  <sheetFormatPr baseColWidth="10" defaultColWidth="11.42578125" defaultRowHeight="15"/>
  <cols>
    <col min="1" max="1" width="17.7109375" customWidth="1"/>
    <col min="3" max="8" width="5.28515625" style="50" customWidth="1"/>
    <col min="9" max="9" width="12.28515625" customWidth="1"/>
    <col min="10" max="10" width="35.5703125" customWidth="1"/>
    <col min="11" max="12" width="13.28515625" customWidth="1"/>
    <col min="13" max="13" width="13.7109375" customWidth="1"/>
    <col min="14" max="14" width="13.85546875" customWidth="1"/>
    <col min="15" max="15" width="13.28515625" customWidth="1"/>
    <col min="16" max="16" width="15" customWidth="1"/>
    <col min="17" max="17" width="15.42578125" customWidth="1"/>
    <col min="18" max="18" width="9.140625"/>
    <col min="19" max="19" width="13.28515625" style="3" customWidth="1"/>
    <col min="20" max="21" width="9.140625" style="3"/>
    <col min="22" max="22" width="10.42578125" style="3" customWidth="1"/>
    <col min="23" max="25" width="11.42578125" style="3"/>
  </cols>
  <sheetData>
    <row r="1" spans="1:26" ht="18.75">
      <c r="A1" s="64" t="s">
        <v>166</v>
      </c>
      <c r="B1" s="68"/>
      <c r="C1" s="69"/>
      <c r="D1" s="69"/>
      <c r="E1" s="69"/>
      <c r="F1" s="69"/>
      <c r="G1" s="69"/>
      <c r="H1" s="69"/>
      <c r="I1" s="68"/>
      <c r="J1" s="68"/>
      <c r="K1" s="70"/>
      <c r="L1" s="22" t="s">
        <v>78</v>
      </c>
      <c r="M1" s="22" t="s">
        <v>79</v>
      </c>
      <c r="N1" s="22" t="s">
        <v>80</v>
      </c>
      <c r="O1" s="22" t="s">
        <v>75</v>
      </c>
      <c r="P1" s="22" t="s">
        <v>74</v>
      </c>
      <c r="Q1" s="22" t="s">
        <v>76</v>
      </c>
      <c r="R1" s="23" t="s">
        <v>81</v>
      </c>
      <c r="S1" s="24" t="s">
        <v>83</v>
      </c>
      <c r="T1" s="24" t="s">
        <v>82</v>
      </c>
      <c r="U1" s="24" t="s">
        <v>85</v>
      </c>
      <c r="V1" s="24" t="s">
        <v>99</v>
      </c>
      <c r="W1" s="24" t="s">
        <v>87</v>
      </c>
      <c r="X1" s="24" t="s">
        <v>84</v>
      </c>
      <c r="Y1" s="24" t="s">
        <v>86</v>
      </c>
      <c r="Z1" s="24" t="s">
        <v>100</v>
      </c>
    </row>
    <row r="2" spans="1:26" ht="103.5" thickBot="1">
      <c r="A2" s="25" t="s">
        <v>72</v>
      </c>
      <c r="B2" s="25" t="s">
        <v>73</v>
      </c>
      <c r="C2" s="26" t="s">
        <v>78</v>
      </c>
      <c r="D2" s="26" t="s">
        <v>101</v>
      </c>
      <c r="E2" s="26" t="s">
        <v>102</v>
      </c>
      <c r="F2" s="26" t="s">
        <v>103</v>
      </c>
      <c r="G2" s="26" t="s">
        <v>104</v>
      </c>
      <c r="H2" s="26" t="s">
        <v>105</v>
      </c>
      <c r="I2" s="25" t="s">
        <v>65</v>
      </c>
      <c r="J2" s="25" t="s">
        <v>135</v>
      </c>
      <c r="K2" s="25" t="s">
        <v>66</v>
      </c>
      <c r="L2" s="27" t="s">
        <v>77</v>
      </c>
      <c r="M2" s="27" t="s">
        <v>67</v>
      </c>
      <c r="N2" s="27" t="s">
        <v>68</v>
      </c>
      <c r="O2" s="27" t="s">
        <v>69</v>
      </c>
      <c r="P2" s="27" t="s">
        <v>70</v>
      </c>
      <c r="Q2" s="27" t="s">
        <v>71</v>
      </c>
      <c r="R2" s="28"/>
      <c r="S2" s="29"/>
      <c r="T2" s="29"/>
      <c r="U2" s="29"/>
      <c r="V2" s="29"/>
      <c r="W2" s="29"/>
      <c r="X2" s="29"/>
      <c r="Y2" s="29"/>
      <c r="Z2" s="28"/>
    </row>
    <row r="3" spans="1:26" ht="15.75" thickBot="1">
      <c r="A3" s="52">
        <v>43635.558182870373</v>
      </c>
      <c r="B3" s="51" t="s">
        <v>140</v>
      </c>
      <c r="C3" s="53"/>
      <c r="D3" s="53"/>
      <c r="E3" s="53"/>
      <c r="F3" s="53"/>
      <c r="G3" s="53" t="s">
        <v>106</v>
      </c>
      <c r="H3" s="53"/>
      <c r="I3" s="54">
        <v>340362</v>
      </c>
      <c r="J3" s="51" t="s">
        <v>141</v>
      </c>
      <c r="K3" s="51" t="s">
        <v>5</v>
      </c>
      <c r="L3" s="55">
        <v>26</v>
      </c>
      <c r="M3" s="55"/>
      <c r="N3" s="55"/>
      <c r="O3" s="58"/>
      <c r="P3" s="55"/>
      <c r="Q3" s="55"/>
      <c r="R3" s="39"/>
      <c r="S3" s="14"/>
      <c r="T3" s="14"/>
      <c r="U3" s="14"/>
      <c r="V3" s="14"/>
      <c r="W3" s="14"/>
      <c r="X3" s="14"/>
      <c r="Y3" s="14"/>
      <c r="Z3" s="14"/>
    </row>
    <row r="4" spans="1:26" ht="15.75" thickBot="1">
      <c r="A4" s="52">
        <v>43636.426400462966</v>
      </c>
      <c r="B4" s="51" t="s">
        <v>142</v>
      </c>
      <c r="C4" s="53"/>
      <c r="D4" s="53"/>
      <c r="E4" s="53"/>
      <c r="F4" s="53"/>
      <c r="G4" s="53" t="s">
        <v>106</v>
      </c>
      <c r="H4" s="53"/>
      <c r="I4" s="54">
        <v>340386</v>
      </c>
      <c r="J4" s="51" t="s">
        <v>19</v>
      </c>
      <c r="K4" s="51" t="s">
        <v>5</v>
      </c>
      <c r="L4" s="51">
        <v>26</v>
      </c>
      <c r="M4" s="51"/>
      <c r="N4" s="51"/>
      <c r="O4" s="59"/>
      <c r="P4" s="51"/>
      <c r="Q4" s="51"/>
      <c r="R4" s="39"/>
      <c r="S4" s="14"/>
      <c r="T4" s="14"/>
      <c r="U4" s="14"/>
      <c r="V4" s="14"/>
      <c r="W4" s="14"/>
      <c r="X4" s="14"/>
      <c r="Y4" s="14"/>
      <c r="Z4" s="14"/>
    </row>
    <row r="5" spans="1:26" ht="15.75" thickBot="1">
      <c r="A5" s="52">
        <v>43637.444861111115</v>
      </c>
      <c r="B5" s="51" t="s">
        <v>143</v>
      </c>
      <c r="C5" s="53"/>
      <c r="D5" s="53" t="s">
        <v>106</v>
      </c>
      <c r="E5" s="53"/>
      <c r="F5" s="53"/>
      <c r="G5" s="53"/>
      <c r="H5" s="53"/>
      <c r="I5" s="54">
        <v>340109</v>
      </c>
      <c r="J5" s="51" t="s">
        <v>144</v>
      </c>
      <c r="K5" s="51" t="s">
        <v>2</v>
      </c>
      <c r="L5" s="51">
        <v>16</v>
      </c>
      <c r="M5" s="54">
        <v>0</v>
      </c>
      <c r="N5" s="54">
        <v>3</v>
      </c>
      <c r="O5" s="60">
        <v>2</v>
      </c>
      <c r="P5" s="54">
        <v>1</v>
      </c>
      <c r="Q5" s="54">
        <v>0</v>
      </c>
      <c r="R5" s="34">
        <f>M5+N5</f>
        <v>3</v>
      </c>
      <c r="S5" s="12">
        <f>O5/R5</f>
        <v>0.66666666666666663</v>
      </c>
      <c r="T5" s="12">
        <f>P5/O5</f>
        <v>0.5</v>
      </c>
      <c r="U5" s="12">
        <f>Q5/O5</f>
        <v>0</v>
      </c>
      <c r="V5" s="12">
        <f>(P5+Q5)/R5</f>
        <v>0.33333333333333331</v>
      </c>
      <c r="W5" s="12">
        <f>O5/L5</f>
        <v>0.125</v>
      </c>
      <c r="X5" s="12">
        <f>P5/L5</f>
        <v>6.25E-2</v>
      </c>
      <c r="Y5" s="12">
        <f>Q5/L5</f>
        <v>0</v>
      </c>
      <c r="Z5" s="12">
        <f>(P5+Q5)/L5</f>
        <v>6.25E-2</v>
      </c>
    </row>
    <row r="6" spans="1:26" ht="15.75" thickBot="1">
      <c r="A6" s="52">
        <v>43639.035393518519</v>
      </c>
      <c r="B6" s="51" t="s">
        <v>32</v>
      </c>
      <c r="C6" s="53"/>
      <c r="D6" s="53"/>
      <c r="E6" s="53"/>
      <c r="F6" s="53"/>
      <c r="G6" s="53" t="s">
        <v>106</v>
      </c>
      <c r="H6" s="53"/>
      <c r="I6" s="51">
        <v>340366</v>
      </c>
      <c r="J6" s="51" t="s">
        <v>33</v>
      </c>
      <c r="K6" s="51" t="s">
        <v>5</v>
      </c>
      <c r="L6" s="51">
        <v>13</v>
      </c>
      <c r="M6" s="51"/>
      <c r="N6" s="51"/>
      <c r="O6" s="59"/>
      <c r="P6" s="51"/>
      <c r="Q6" s="51"/>
      <c r="R6" s="39"/>
      <c r="S6" s="14"/>
      <c r="T6" s="14"/>
      <c r="U6" s="14"/>
      <c r="V6" s="14"/>
      <c r="W6" s="14"/>
      <c r="X6" s="14"/>
      <c r="Y6" s="14"/>
      <c r="Z6" s="14"/>
    </row>
    <row r="7" spans="1:26" ht="15.75" thickBot="1">
      <c r="A7" s="52">
        <v>43639.771331018521</v>
      </c>
      <c r="B7" s="51" t="s">
        <v>18</v>
      </c>
      <c r="C7" s="53"/>
      <c r="D7" s="53"/>
      <c r="E7" s="53"/>
      <c r="F7" s="53"/>
      <c r="G7" s="53" t="s">
        <v>106</v>
      </c>
      <c r="H7" s="53"/>
      <c r="I7" s="54">
        <v>340369</v>
      </c>
      <c r="J7" s="51" t="s">
        <v>46</v>
      </c>
      <c r="K7" s="51" t="s">
        <v>2</v>
      </c>
      <c r="L7" s="51">
        <v>8</v>
      </c>
      <c r="M7" s="54">
        <v>1</v>
      </c>
      <c r="N7" s="54">
        <v>1</v>
      </c>
      <c r="O7" s="60">
        <v>0</v>
      </c>
      <c r="P7" s="54">
        <v>0</v>
      </c>
      <c r="Q7" s="54">
        <v>0</v>
      </c>
      <c r="R7" s="34">
        <f t="shared" ref="R7:R16" si="0">M7+N7</f>
        <v>2</v>
      </c>
      <c r="S7" s="12">
        <f t="shared" ref="S7:S19" si="1">O7/R7</f>
        <v>0</v>
      </c>
      <c r="T7" s="12" t="e">
        <f>P7/O7</f>
        <v>#DIV/0!</v>
      </c>
      <c r="U7" s="12" t="e">
        <f>Q7/O7</f>
        <v>#DIV/0!</v>
      </c>
      <c r="V7" s="12">
        <f t="shared" ref="V7:V19" si="2">(P7+Q7)/R7</f>
        <v>0</v>
      </c>
      <c r="W7" s="12">
        <f t="shared" ref="W7:W16" si="3">O7/L7</f>
        <v>0</v>
      </c>
      <c r="X7" s="12">
        <f t="shared" ref="X7:X16" si="4">P7/L7</f>
        <v>0</v>
      </c>
      <c r="Y7" s="12">
        <f t="shared" ref="Y7:Y16" si="5">Q7/L7</f>
        <v>0</v>
      </c>
      <c r="Z7" s="12">
        <f t="shared" ref="Z7:Z16" si="6">(P7+Q7)/L7</f>
        <v>0</v>
      </c>
    </row>
    <row r="8" spans="1:26" ht="15.75" thickBot="1">
      <c r="A8" s="52">
        <v>43641.465497685182</v>
      </c>
      <c r="B8" s="51" t="s">
        <v>47</v>
      </c>
      <c r="C8" s="53"/>
      <c r="D8" s="53"/>
      <c r="E8" s="53"/>
      <c r="F8" s="53"/>
      <c r="G8" s="53" t="s">
        <v>106</v>
      </c>
      <c r="H8" s="53"/>
      <c r="I8" s="54">
        <v>340371</v>
      </c>
      <c r="J8" s="51" t="s">
        <v>4</v>
      </c>
      <c r="K8" s="51" t="s">
        <v>2</v>
      </c>
      <c r="L8" s="51">
        <v>54</v>
      </c>
      <c r="M8" s="54">
        <v>7</v>
      </c>
      <c r="N8" s="54">
        <v>7</v>
      </c>
      <c r="O8" s="60">
        <v>7</v>
      </c>
      <c r="P8" s="54">
        <v>4</v>
      </c>
      <c r="Q8" s="54">
        <v>0</v>
      </c>
      <c r="R8" s="34">
        <f t="shared" si="0"/>
        <v>14</v>
      </c>
      <c r="S8" s="12">
        <f t="shared" si="1"/>
        <v>0.5</v>
      </c>
      <c r="T8" s="12">
        <f>P8/O8</f>
        <v>0.5714285714285714</v>
      </c>
      <c r="U8" s="12">
        <f>Q8/O8</f>
        <v>0</v>
      </c>
      <c r="V8" s="12">
        <f t="shared" si="2"/>
        <v>0.2857142857142857</v>
      </c>
      <c r="W8" s="12">
        <f t="shared" si="3"/>
        <v>0.12962962962962962</v>
      </c>
      <c r="X8" s="12">
        <f t="shared" si="4"/>
        <v>7.407407407407407E-2</v>
      </c>
      <c r="Y8" s="12">
        <f t="shared" si="5"/>
        <v>0</v>
      </c>
      <c r="Z8" s="12">
        <f t="shared" si="6"/>
        <v>7.407407407407407E-2</v>
      </c>
    </row>
    <row r="9" spans="1:26" ht="15.75" thickBot="1">
      <c r="A9" s="52">
        <v>43641.500891203701</v>
      </c>
      <c r="B9" s="51" t="s">
        <v>27</v>
      </c>
      <c r="C9" s="53"/>
      <c r="D9" s="53"/>
      <c r="E9" s="53"/>
      <c r="F9" s="53" t="s">
        <v>106</v>
      </c>
      <c r="G9" s="53"/>
      <c r="H9" s="53"/>
      <c r="I9" s="54">
        <v>340097</v>
      </c>
      <c r="J9" s="51" t="s">
        <v>145</v>
      </c>
      <c r="K9" s="51" t="s">
        <v>2</v>
      </c>
      <c r="L9" s="51">
        <v>93</v>
      </c>
      <c r="M9" s="54">
        <v>20</v>
      </c>
      <c r="N9" s="54">
        <v>12</v>
      </c>
      <c r="O9" s="60">
        <v>25</v>
      </c>
      <c r="P9" s="54">
        <v>10</v>
      </c>
      <c r="Q9" s="54">
        <v>8</v>
      </c>
      <c r="R9" s="34">
        <f t="shared" si="0"/>
        <v>32</v>
      </c>
      <c r="S9" s="12">
        <f t="shared" si="1"/>
        <v>0.78125</v>
      </c>
      <c r="T9" s="12">
        <f>P9/O9</f>
        <v>0.4</v>
      </c>
      <c r="U9" s="12">
        <f>Q9/O9</f>
        <v>0.32</v>
      </c>
      <c r="V9" s="12">
        <f t="shared" si="2"/>
        <v>0.5625</v>
      </c>
      <c r="W9" s="12">
        <f t="shared" si="3"/>
        <v>0.26881720430107525</v>
      </c>
      <c r="X9" s="12">
        <f t="shared" si="4"/>
        <v>0.10752688172043011</v>
      </c>
      <c r="Y9" s="12">
        <f t="shared" si="5"/>
        <v>8.6021505376344093E-2</v>
      </c>
      <c r="Z9" s="12">
        <f t="shared" si="6"/>
        <v>0.19354838709677419</v>
      </c>
    </row>
    <row r="10" spans="1:26" ht="15.75" thickBot="1">
      <c r="A10" s="52">
        <v>43641.9762962963</v>
      </c>
      <c r="B10" s="51" t="s">
        <v>146</v>
      </c>
      <c r="C10" s="53"/>
      <c r="D10" s="53"/>
      <c r="E10" s="53" t="s">
        <v>106</v>
      </c>
      <c r="F10" s="53"/>
      <c r="G10" s="53"/>
      <c r="H10" s="53"/>
      <c r="I10" s="54">
        <v>340122</v>
      </c>
      <c r="J10" s="51" t="s">
        <v>130</v>
      </c>
      <c r="K10" s="51" t="s">
        <v>2</v>
      </c>
      <c r="L10" s="51">
        <v>33</v>
      </c>
      <c r="M10" s="54">
        <v>5</v>
      </c>
      <c r="N10" s="54">
        <v>7</v>
      </c>
      <c r="O10" s="60">
        <v>9</v>
      </c>
      <c r="P10" s="54">
        <v>3</v>
      </c>
      <c r="Q10" s="54">
        <v>5</v>
      </c>
      <c r="R10" s="34">
        <f t="shared" si="0"/>
        <v>12</v>
      </c>
      <c r="S10" s="12">
        <f t="shared" si="1"/>
        <v>0.75</v>
      </c>
      <c r="T10" s="12">
        <f>P10/O10</f>
        <v>0.33333333333333331</v>
      </c>
      <c r="U10" s="12">
        <f>Q10/O10</f>
        <v>0.55555555555555558</v>
      </c>
      <c r="V10" s="12">
        <f t="shared" si="2"/>
        <v>0.66666666666666663</v>
      </c>
      <c r="W10" s="12">
        <f t="shared" si="3"/>
        <v>0.27272727272727271</v>
      </c>
      <c r="X10" s="12">
        <f t="shared" si="4"/>
        <v>9.0909090909090912E-2</v>
      </c>
      <c r="Y10" s="12">
        <f t="shared" si="5"/>
        <v>0.15151515151515152</v>
      </c>
      <c r="Z10" s="12">
        <f t="shared" si="6"/>
        <v>0.24242424242424243</v>
      </c>
    </row>
    <row r="11" spans="1:26" ht="15.75" thickBot="1">
      <c r="A11" s="52">
        <v>43642.497696759259</v>
      </c>
      <c r="B11" s="51" t="s">
        <v>147</v>
      </c>
      <c r="C11" s="53"/>
      <c r="D11" s="53"/>
      <c r="E11" s="53"/>
      <c r="F11" s="53" t="s">
        <v>106</v>
      </c>
      <c r="G11" s="53"/>
      <c r="H11" s="53"/>
      <c r="I11" s="54">
        <v>340075</v>
      </c>
      <c r="J11" s="51" t="s">
        <v>148</v>
      </c>
      <c r="K11" s="51" t="s">
        <v>2</v>
      </c>
      <c r="L11" s="51">
        <v>86</v>
      </c>
      <c r="M11" s="54">
        <v>8</v>
      </c>
      <c r="N11" s="54">
        <v>5</v>
      </c>
      <c r="O11" s="60">
        <v>12</v>
      </c>
      <c r="P11" s="54">
        <v>4</v>
      </c>
      <c r="Q11" s="54">
        <v>3</v>
      </c>
      <c r="R11" s="34">
        <f t="shared" si="0"/>
        <v>13</v>
      </c>
      <c r="S11" s="12">
        <f t="shared" si="1"/>
        <v>0.92307692307692313</v>
      </c>
      <c r="T11" s="12">
        <f t="shared" ref="T11:U11" si="7">P11/S11</f>
        <v>4.333333333333333</v>
      </c>
      <c r="U11" s="12">
        <f t="shared" si="7"/>
        <v>0.6923076923076924</v>
      </c>
      <c r="V11" s="12">
        <f t="shared" si="2"/>
        <v>0.53846153846153844</v>
      </c>
      <c r="W11" s="12">
        <f t="shared" si="3"/>
        <v>0.13953488372093023</v>
      </c>
      <c r="X11" s="12">
        <f t="shared" si="4"/>
        <v>4.6511627906976744E-2</v>
      </c>
      <c r="Y11" s="12">
        <f>Q11/L11</f>
        <v>3.4883720930232558E-2</v>
      </c>
      <c r="Z11" s="12">
        <f t="shared" si="6"/>
        <v>8.1395348837209308E-2</v>
      </c>
    </row>
    <row r="12" spans="1:26" ht="15.75" thickBot="1">
      <c r="A12" s="52">
        <v>43642.49900462963</v>
      </c>
      <c r="B12" s="51" t="s">
        <v>149</v>
      </c>
      <c r="C12" s="53" t="s">
        <v>106</v>
      </c>
      <c r="D12" s="53"/>
      <c r="E12" s="53"/>
      <c r="F12" s="53"/>
      <c r="G12" s="53"/>
      <c r="H12" s="53"/>
      <c r="I12" s="54">
        <v>340060</v>
      </c>
      <c r="J12" s="51" t="s">
        <v>148</v>
      </c>
      <c r="K12" s="51" t="s">
        <v>2</v>
      </c>
      <c r="L12" s="51">
        <v>64</v>
      </c>
      <c r="M12" s="54">
        <v>0</v>
      </c>
      <c r="N12" s="54">
        <v>0</v>
      </c>
      <c r="O12" s="60">
        <v>0</v>
      </c>
      <c r="P12" s="54">
        <v>0</v>
      </c>
      <c r="Q12" s="54">
        <v>0</v>
      </c>
      <c r="R12" s="39"/>
      <c r="S12" s="14"/>
      <c r="T12" s="14"/>
      <c r="U12" s="14"/>
      <c r="V12" s="14"/>
      <c r="W12" s="14"/>
      <c r="X12" s="14"/>
      <c r="Y12" s="14"/>
      <c r="Z12" s="14"/>
    </row>
    <row r="13" spans="1:26" ht="15.75" thickBot="1">
      <c r="A13" s="52">
        <v>43642.611539351848</v>
      </c>
      <c r="B13" s="51" t="s">
        <v>150</v>
      </c>
      <c r="C13" s="53"/>
      <c r="D13" s="53"/>
      <c r="E13" s="53" t="s">
        <v>106</v>
      </c>
      <c r="F13" s="53"/>
      <c r="G13" s="53"/>
      <c r="H13" s="53"/>
      <c r="I13" s="54">
        <v>340127</v>
      </c>
      <c r="J13" s="51" t="s">
        <v>151</v>
      </c>
      <c r="K13" s="51" t="s">
        <v>2</v>
      </c>
      <c r="L13" s="51">
        <v>12</v>
      </c>
      <c r="M13" s="56">
        <v>3</v>
      </c>
      <c r="N13" s="56">
        <v>2</v>
      </c>
      <c r="O13" s="60">
        <v>5</v>
      </c>
      <c r="P13" s="54">
        <v>4</v>
      </c>
      <c r="Q13" s="51"/>
      <c r="R13" s="34">
        <f t="shared" si="0"/>
        <v>5</v>
      </c>
      <c r="S13" s="12">
        <f t="shared" si="1"/>
        <v>1</v>
      </c>
      <c r="T13" s="12">
        <f t="shared" ref="T13:T19" si="8">P13/O13</f>
        <v>0.8</v>
      </c>
      <c r="U13" s="12">
        <f t="shared" ref="U13:U19" si="9">Q13/O13</f>
        <v>0</v>
      </c>
      <c r="V13" s="12">
        <f t="shared" si="2"/>
        <v>0.8</v>
      </c>
      <c r="W13" s="12">
        <f t="shared" si="3"/>
        <v>0.41666666666666669</v>
      </c>
      <c r="X13" s="12">
        <f t="shared" si="4"/>
        <v>0.33333333333333331</v>
      </c>
      <c r="Y13" s="12">
        <f t="shared" si="5"/>
        <v>0</v>
      </c>
      <c r="Z13" s="12">
        <f t="shared" si="6"/>
        <v>0.33333333333333331</v>
      </c>
    </row>
    <row r="14" spans="1:26" ht="15.75" thickBot="1">
      <c r="A14" s="52">
        <v>43642.696238425924</v>
      </c>
      <c r="B14" s="51" t="s">
        <v>45</v>
      </c>
      <c r="C14" s="53"/>
      <c r="D14" s="53"/>
      <c r="E14" s="53"/>
      <c r="F14" s="53"/>
      <c r="G14" s="53" t="s">
        <v>106</v>
      </c>
      <c r="H14" s="53"/>
      <c r="I14" s="54">
        <v>340372</v>
      </c>
      <c r="J14" s="51" t="s">
        <v>39</v>
      </c>
      <c r="K14" s="51" t="s">
        <v>2</v>
      </c>
      <c r="L14" s="51">
        <v>72</v>
      </c>
      <c r="M14" s="54">
        <v>6</v>
      </c>
      <c r="N14" s="54">
        <v>3</v>
      </c>
      <c r="O14" s="60">
        <v>4</v>
      </c>
      <c r="P14" s="54">
        <v>1</v>
      </c>
      <c r="Q14" s="54">
        <v>3</v>
      </c>
      <c r="R14" s="34">
        <f t="shared" si="0"/>
        <v>9</v>
      </c>
      <c r="S14" s="12">
        <f t="shared" si="1"/>
        <v>0.44444444444444442</v>
      </c>
      <c r="T14" s="12">
        <f t="shared" si="8"/>
        <v>0.25</v>
      </c>
      <c r="U14" s="12">
        <f t="shared" si="9"/>
        <v>0.75</v>
      </c>
      <c r="V14" s="12">
        <f t="shared" si="2"/>
        <v>0.44444444444444442</v>
      </c>
      <c r="W14" s="12">
        <f t="shared" si="3"/>
        <v>5.5555555555555552E-2</v>
      </c>
      <c r="X14" s="12">
        <f t="shared" si="4"/>
        <v>1.3888888888888888E-2</v>
      </c>
      <c r="Y14" s="12">
        <f t="shared" si="5"/>
        <v>4.1666666666666664E-2</v>
      </c>
      <c r="Z14" s="12">
        <f t="shared" si="6"/>
        <v>5.5555555555555552E-2</v>
      </c>
    </row>
    <row r="15" spans="1:26" ht="15.75" customHeight="1" thickBot="1">
      <c r="A15" s="52">
        <v>43643.699317129627</v>
      </c>
      <c r="B15" s="51" t="s">
        <v>61</v>
      </c>
      <c r="C15" s="53" t="s">
        <v>106</v>
      </c>
      <c r="D15" s="53" t="s">
        <v>106</v>
      </c>
      <c r="E15" s="53" t="s">
        <v>106</v>
      </c>
      <c r="F15" s="53" t="s">
        <v>106</v>
      </c>
      <c r="G15" s="53"/>
      <c r="H15" s="53"/>
      <c r="I15" s="54">
        <v>340020</v>
      </c>
      <c r="J15" s="51" t="s">
        <v>152</v>
      </c>
      <c r="K15" s="51" t="s">
        <v>2</v>
      </c>
      <c r="L15" s="51">
        <v>31</v>
      </c>
      <c r="M15" s="54">
        <v>2</v>
      </c>
      <c r="N15" s="54">
        <v>0</v>
      </c>
      <c r="O15" s="60">
        <v>2</v>
      </c>
      <c r="P15" s="54">
        <v>0</v>
      </c>
      <c r="Q15" s="54">
        <v>2</v>
      </c>
      <c r="R15" s="34">
        <f t="shared" si="0"/>
        <v>2</v>
      </c>
      <c r="S15" s="12">
        <f t="shared" si="1"/>
        <v>1</v>
      </c>
      <c r="T15" s="12">
        <f t="shared" si="8"/>
        <v>0</v>
      </c>
      <c r="U15" s="12">
        <f t="shared" si="9"/>
        <v>1</v>
      </c>
      <c r="V15" s="12">
        <f t="shared" si="2"/>
        <v>1</v>
      </c>
      <c r="W15" s="12">
        <f t="shared" si="3"/>
        <v>6.4516129032258063E-2</v>
      </c>
      <c r="X15" s="12">
        <f t="shared" si="4"/>
        <v>0</v>
      </c>
      <c r="Y15" s="12">
        <f t="shared" si="5"/>
        <v>6.4516129032258063E-2</v>
      </c>
      <c r="Z15" s="17">
        <f t="shared" si="6"/>
        <v>6.4516129032258063E-2</v>
      </c>
    </row>
    <row r="16" spans="1:26" ht="15.75" thickBot="1">
      <c r="A16" s="52">
        <v>43643.709108796298</v>
      </c>
      <c r="B16" s="51" t="s">
        <v>150</v>
      </c>
      <c r="C16" s="53"/>
      <c r="D16" s="53" t="s">
        <v>106</v>
      </c>
      <c r="E16" s="53"/>
      <c r="F16" s="53"/>
      <c r="G16" s="53"/>
      <c r="H16" s="53"/>
      <c r="I16" s="54">
        <v>340107</v>
      </c>
      <c r="J16" s="51" t="s">
        <v>12</v>
      </c>
      <c r="K16" s="51" t="s">
        <v>2</v>
      </c>
      <c r="L16" s="51">
        <v>38</v>
      </c>
      <c r="M16" s="54">
        <v>0</v>
      </c>
      <c r="N16" s="54">
        <v>1</v>
      </c>
      <c r="O16" s="60">
        <v>1</v>
      </c>
      <c r="P16" s="54">
        <v>1</v>
      </c>
      <c r="Q16" s="54">
        <v>0</v>
      </c>
      <c r="R16" s="34">
        <f t="shared" si="0"/>
        <v>1</v>
      </c>
      <c r="S16" s="12">
        <f t="shared" si="1"/>
        <v>1</v>
      </c>
      <c r="T16" s="12">
        <f t="shared" si="8"/>
        <v>1</v>
      </c>
      <c r="U16" s="12">
        <f t="shared" si="9"/>
        <v>0</v>
      </c>
      <c r="V16" s="12">
        <f t="shared" si="2"/>
        <v>1</v>
      </c>
      <c r="W16" s="12">
        <f t="shared" si="3"/>
        <v>2.6315789473684209E-2</v>
      </c>
      <c r="X16" s="12">
        <f t="shared" si="4"/>
        <v>2.6315789473684209E-2</v>
      </c>
      <c r="Y16" s="12">
        <f t="shared" si="5"/>
        <v>0</v>
      </c>
      <c r="Z16" s="12">
        <f t="shared" si="6"/>
        <v>2.6315789473684209E-2</v>
      </c>
    </row>
    <row r="17" spans="1:26" ht="15.75" thickBot="1">
      <c r="A17" s="52">
        <v>43644.50104166667</v>
      </c>
      <c r="B17" s="51" t="s">
        <v>154</v>
      </c>
      <c r="C17" s="53"/>
      <c r="D17" s="53"/>
      <c r="E17" s="53" t="s">
        <v>106</v>
      </c>
      <c r="F17" s="53"/>
      <c r="G17" s="53"/>
      <c r="H17" s="53"/>
      <c r="I17" s="54">
        <v>340121</v>
      </c>
      <c r="J17" s="51" t="s">
        <v>155</v>
      </c>
      <c r="K17" s="51" t="s">
        <v>2</v>
      </c>
      <c r="L17" s="62">
        <v>25</v>
      </c>
      <c r="M17" s="54">
        <v>5</v>
      </c>
      <c r="N17" s="54">
        <v>3</v>
      </c>
      <c r="O17" s="60">
        <v>8</v>
      </c>
      <c r="P17" s="54">
        <v>5</v>
      </c>
      <c r="Q17" s="54">
        <v>3</v>
      </c>
      <c r="R17" s="61">
        <f t="shared" ref="R17" si="10">M17+N17</f>
        <v>8</v>
      </c>
      <c r="S17" s="12">
        <f t="shared" si="1"/>
        <v>1</v>
      </c>
      <c r="T17" s="12">
        <f t="shared" si="8"/>
        <v>0.625</v>
      </c>
      <c r="U17" s="12">
        <f t="shared" si="9"/>
        <v>0.375</v>
      </c>
      <c r="V17" s="12">
        <f t="shared" si="2"/>
        <v>1</v>
      </c>
      <c r="W17" s="12">
        <f t="shared" ref="W17" si="11">O17/L17</f>
        <v>0.32</v>
      </c>
      <c r="X17" s="12">
        <f t="shared" ref="X17" si="12">P17/L17</f>
        <v>0.2</v>
      </c>
      <c r="Y17" s="12">
        <f t="shared" ref="Y17" si="13">Q17/L17</f>
        <v>0.12</v>
      </c>
      <c r="Z17" s="12">
        <f t="shared" ref="Z17" si="14">(P17+Q17)/L17</f>
        <v>0.32</v>
      </c>
    </row>
    <row r="18" spans="1:26" ht="15.75" thickBot="1">
      <c r="A18" s="52">
        <v>43644.541956018518</v>
      </c>
      <c r="B18" s="51" t="s">
        <v>156</v>
      </c>
      <c r="C18" s="53"/>
      <c r="D18" s="53" t="s">
        <v>106</v>
      </c>
      <c r="E18" s="53"/>
      <c r="F18" s="53"/>
      <c r="G18" s="53"/>
      <c r="H18" s="53"/>
      <c r="I18" s="54">
        <v>340110</v>
      </c>
      <c r="J18" s="51" t="s">
        <v>157</v>
      </c>
      <c r="K18" s="51" t="s">
        <v>2</v>
      </c>
      <c r="L18" s="62">
        <v>12</v>
      </c>
      <c r="M18" s="54">
        <v>5</v>
      </c>
      <c r="N18" s="54">
        <v>0</v>
      </c>
      <c r="O18" s="60">
        <v>5</v>
      </c>
      <c r="P18" s="54">
        <v>1</v>
      </c>
      <c r="Q18" s="54">
        <v>3</v>
      </c>
      <c r="R18" s="61">
        <f t="shared" ref="R18:R33" si="15">M18+N18</f>
        <v>5</v>
      </c>
      <c r="S18" s="12">
        <f t="shared" si="1"/>
        <v>1</v>
      </c>
      <c r="T18" s="12">
        <f t="shared" si="8"/>
        <v>0.2</v>
      </c>
      <c r="U18" s="12">
        <f t="shared" si="9"/>
        <v>0.6</v>
      </c>
      <c r="V18" s="12">
        <f t="shared" si="2"/>
        <v>0.8</v>
      </c>
      <c r="W18" s="12">
        <f t="shared" ref="W18:W33" si="16">O18/L18</f>
        <v>0.41666666666666669</v>
      </c>
      <c r="X18" s="12">
        <f t="shared" ref="X18:X33" si="17">P18/L18</f>
        <v>8.3333333333333329E-2</v>
      </c>
      <c r="Y18" s="12">
        <f t="shared" ref="Y18:Y33" si="18">Q18/L18</f>
        <v>0.25</v>
      </c>
      <c r="Z18" s="17">
        <f t="shared" ref="Z18:Z33" si="19">(P18+Q18)/L18</f>
        <v>0.33333333333333331</v>
      </c>
    </row>
    <row r="19" spans="1:26" ht="15.75" thickBot="1">
      <c r="A19" s="52">
        <v>43644.801296296297</v>
      </c>
      <c r="B19" s="51" t="s">
        <v>158</v>
      </c>
      <c r="C19" s="53"/>
      <c r="D19" s="53"/>
      <c r="E19" s="53"/>
      <c r="F19" s="53"/>
      <c r="G19" s="53" t="s">
        <v>106</v>
      </c>
      <c r="H19" s="53"/>
      <c r="I19" s="54">
        <v>340457</v>
      </c>
      <c r="J19" s="51" t="s">
        <v>48</v>
      </c>
      <c r="K19" s="51" t="s">
        <v>2</v>
      </c>
      <c r="L19" s="62">
        <v>33</v>
      </c>
      <c r="M19" s="54">
        <v>5</v>
      </c>
      <c r="N19" s="54">
        <v>5</v>
      </c>
      <c r="O19" s="60">
        <v>8</v>
      </c>
      <c r="P19" s="54">
        <v>1</v>
      </c>
      <c r="Q19" s="54">
        <v>1</v>
      </c>
      <c r="R19" s="61">
        <f t="shared" si="15"/>
        <v>10</v>
      </c>
      <c r="S19" s="12">
        <f t="shared" si="1"/>
        <v>0.8</v>
      </c>
      <c r="T19" s="12">
        <f t="shared" si="8"/>
        <v>0.125</v>
      </c>
      <c r="U19" s="12">
        <f t="shared" si="9"/>
        <v>0.125</v>
      </c>
      <c r="V19" s="12">
        <f t="shared" si="2"/>
        <v>0.2</v>
      </c>
      <c r="W19" s="12">
        <f t="shared" si="16"/>
        <v>0.24242424242424243</v>
      </c>
      <c r="X19" s="12">
        <f t="shared" si="17"/>
        <v>3.0303030303030304E-2</v>
      </c>
      <c r="Y19" s="12">
        <f t="shared" si="18"/>
        <v>3.0303030303030304E-2</v>
      </c>
      <c r="Z19" s="12">
        <f t="shared" si="19"/>
        <v>6.0606060606060608E-2</v>
      </c>
    </row>
    <row r="20" spans="1:26" ht="15.75" thickBot="1">
      <c r="A20" s="52">
        <v>43644.851377314815</v>
      </c>
      <c r="B20" s="51" t="s">
        <v>14</v>
      </c>
      <c r="C20" s="53" t="s">
        <v>106</v>
      </c>
      <c r="D20" s="53" t="s">
        <v>106</v>
      </c>
      <c r="E20" s="53" t="s">
        <v>106</v>
      </c>
      <c r="F20" s="53" t="s">
        <v>106</v>
      </c>
      <c r="G20" s="53"/>
      <c r="H20" s="53"/>
      <c r="I20" s="54">
        <v>340024</v>
      </c>
      <c r="J20" s="51" t="s">
        <v>15</v>
      </c>
      <c r="K20" s="51" t="s">
        <v>2</v>
      </c>
      <c r="L20" s="62">
        <v>184</v>
      </c>
      <c r="M20" s="54">
        <v>77</v>
      </c>
      <c r="N20" s="54">
        <v>35</v>
      </c>
      <c r="O20" s="60">
        <v>56</v>
      </c>
      <c r="P20" s="54">
        <v>16</v>
      </c>
      <c r="Q20" s="54">
        <v>21</v>
      </c>
      <c r="R20" s="61">
        <f t="shared" si="15"/>
        <v>112</v>
      </c>
      <c r="S20" s="12">
        <f t="shared" ref="S20:S29" si="20">O20/R20</f>
        <v>0.5</v>
      </c>
      <c r="T20" s="12">
        <f t="shared" ref="T20:T29" si="21">P20/O20</f>
        <v>0.2857142857142857</v>
      </c>
      <c r="U20" s="12">
        <f t="shared" ref="U20:U29" si="22">Q20/O20</f>
        <v>0.375</v>
      </c>
      <c r="V20" s="12">
        <f t="shared" ref="V20:V29" si="23">(P20+Q20)/R20</f>
        <v>0.33035714285714285</v>
      </c>
      <c r="W20" s="12">
        <f t="shared" ref="W20:W29" si="24">O20/L20</f>
        <v>0.30434782608695654</v>
      </c>
      <c r="X20" s="12">
        <f t="shared" ref="X20:X29" si="25">P20/L20</f>
        <v>8.6956521739130432E-2</v>
      </c>
      <c r="Y20" s="12">
        <f t="shared" ref="Y20:Y29" si="26">Q20/L20</f>
        <v>0.11413043478260869</v>
      </c>
      <c r="Z20" s="12">
        <f t="shared" ref="Z20:Z29" si="27">(P20+Q20)/L20</f>
        <v>0.20108695652173914</v>
      </c>
    </row>
    <row r="21" spans="1:26" ht="15.75" thickBot="1">
      <c r="A21" s="52">
        <v>43645.028321759259</v>
      </c>
      <c r="B21" s="51" t="s">
        <v>159</v>
      </c>
      <c r="C21" s="53" t="s">
        <v>106</v>
      </c>
      <c r="D21" s="53" t="s">
        <v>106</v>
      </c>
      <c r="E21" s="53" t="s">
        <v>106</v>
      </c>
      <c r="F21" s="53"/>
      <c r="G21" s="53"/>
      <c r="H21" s="53"/>
      <c r="I21" s="54">
        <v>340035</v>
      </c>
      <c r="J21" s="51" t="s">
        <v>160</v>
      </c>
      <c r="K21" s="51" t="s">
        <v>2</v>
      </c>
      <c r="L21" s="62">
        <v>123</v>
      </c>
      <c r="M21" s="54">
        <v>27</v>
      </c>
      <c r="N21" s="54">
        <v>8</v>
      </c>
      <c r="O21" s="60">
        <v>31</v>
      </c>
      <c r="P21" s="54">
        <v>8</v>
      </c>
      <c r="Q21" s="54">
        <v>10</v>
      </c>
      <c r="R21" s="61">
        <f t="shared" si="15"/>
        <v>35</v>
      </c>
      <c r="S21" s="12">
        <f t="shared" si="20"/>
        <v>0.88571428571428568</v>
      </c>
      <c r="T21" s="12">
        <f t="shared" si="21"/>
        <v>0.25806451612903225</v>
      </c>
      <c r="U21" s="12">
        <f t="shared" si="22"/>
        <v>0.32258064516129031</v>
      </c>
      <c r="V21" s="12">
        <f t="shared" si="23"/>
        <v>0.51428571428571423</v>
      </c>
      <c r="W21" s="12">
        <f t="shared" si="24"/>
        <v>0.25203252032520324</v>
      </c>
      <c r="X21" s="12">
        <f t="shared" si="25"/>
        <v>6.5040650406504072E-2</v>
      </c>
      <c r="Y21" s="12">
        <f t="shared" si="26"/>
        <v>8.1300813008130079E-2</v>
      </c>
      <c r="Z21" s="12">
        <f t="shared" si="27"/>
        <v>0.14634146341463414</v>
      </c>
    </row>
    <row r="22" spans="1:26" ht="15.75" thickBot="1">
      <c r="A22" s="52">
        <v>43647.353229166663</v>
      </c>
      <c r="B22" s="51" t="s">
        <v>57</v>
      </c>
      <c r="C22" s="53" t="s">
        <v>106</v>
      </c>
      <c r="D22" s="53" t="s">
        <v>106</v>
      </c>
      <c r="E22" s="53" t="s">
        <v>106</v>
      </c>
      <c r="F22" s="53"/>
      <c r="G22" s="53"/>
      <c r="H22" s="53"/>
      <c r="I22" s="54">
        <v>340025</v>
      </c>
      <c r="J22" s="51" t="s">
        <v>58</v>
      </c>
      <c r="K22" s="51" t="s">
        <v>2</v>
      </c>
      <c r="L22" s="62">
        <v>98</v>
      </c>
      <c r="M22" s="54">
        <v>9</v>
      </c>
      <c r="N22" s="54">
        <v>6</v>
      </c>
      <c r="O22" s="60">
        <v>14</v>
      </c>
      <c r="P22" s="54">
        <v>11</v>
      </c>
      <c r="Q22" s="54">
        <v>1</v>
      </c>
      <c r="R22" s="61">
        <f t="shared" si="15"/>
        <v>15</v>
      </c>
      <c r="S22" s="12">
        <f t="shared" si="20"/>
        <v>0.93333333333333335</v>
      </c>
      <c r="T22" s="12">
        <f t="shared" si="21"/>
        <v>0.7857142857142857</v>
      </c>
      <c r="U22" s="12">
        <f t="shared" si="22"/>
        <v>7.1428571428571425E-2</v>
      </c>
      <c r="V22" s="12">
        <f t="shared" si="23"/>
        <v>0.8</v>
      </c>
      <c r="W22" s="12">
        <f t="shared" si="24"/>
        <v>0.14285714285714285</v>
      </c>
      <c r="X22" s="12">
        <f t="shared" si="25"/>
        <v>0.11224489795918367</v>
      </c>
      <c r="Y22" s="12">
        <f t="shared" si="26"/>
        <v>1.020408163265306E-2</v>
      </c>
      <c r="Z22" s="12">
        <f t="shared" si="27"/>
        <v>0.12244897959183673</v>
      </c>
    </row>
    <row r="23" spans="1:26" ht="15.75" thickBot="1">
      <c r="A23" s="52">
        <v>43647.432627314818</v>
      </c>
      <c r="B23" s="51" t="s">
        <v>161</v>
      </c>
      <c r="C23" s="53"/>
      <c r="D23" s="53"/>
      <c r="E23" s="53"/>
      <c r="F23" s="53"/>
      <c r="G23" s="53" t="s">
        <v>106</v>
      </c>
      <c r="H23" s="53"/>
      <c r="I23" s="54">
        <v>340378</v>
      </c>
      <c r="J23" s="51" t="s">
        <v>94</v>
      </c>
      <c r="K23" s="51" t="s">
        <v>2</v>
      </c>
      <c r="L23" s="62">
        <v>49</v>
      </c>
      <c r="M23" s="54">
        <v>3</v>
      </c>
      <c r="N23" s="54">
        <v>9</v>
      </c>
      <c r="O23" s="60">
        <v>12</v>
      </c>
      <c r="P23" s="54">
        <v>8</v>
      </c>
      <c r="Q23" s="54">
        <v>0</v>
      </c>
      <c r="R23" s="61">
        <f t="shared" si="15"/>
        <v>12</v>
      </c>
      <c r="S23" s="12">
        <f t="shared" si="20"/>
        <v>1</v>
      </c>
      <c r="T23" s="12">
        <f t="shared" si="21"/>
        <v>0.66666666666666663</v>
      </c>
      <c r="U23" s="12">
        <f t="shared" si="22"/>
        <v>0</v>
      </c>
      <c r="V23" s="12">
        <f t="shared" si="23"/>
        <v>0.66666666666666663</v>
      </c>
      <c r="W23" s="12">
        <f t="shared" si="24"/>
        <v>0.24489795918367346</v>
      </c>
      <c r="X23" s="12">
        <f t="shared" si="25"/>
        <v>0.16326530612244897</v>
      </c>
      <c r="Y23" s="12">
        <f t="shared" si="26"/>
        <v>0</v>
      </c>
      <c r="Z23" s="12">
        <f t="shared" si="27"/>
        <v>0.16326530612244897</v>
      </c>
    </row>
    <row r="24" spans="1:26" ht="15.75" thickBot="1">
      <c r="A24" s="52">
        <v>43647.502685185187</v>
      </c>
      <c r="B24" s="51" t="s">
        <v>137</v>
      </c>
      <c r="C24" s="53"/>
      <c r="D24" s="53"/>
      <c r="E24" s="53"/>
      <c r="F24" s="53"/>
      <c r="G24" s="53" t="s">
        <v>106</v>
      </c>
      <c r="H24" s="53"/>
      <c r="I24" s="54">
        <v>340368</v>
      </c>
      <c r="J24" s="51" t="s">
        <v>138</v>
      </c>
      <c r="K24" s="51" t="s">
        <v>2</v>
      </c>
      <c r="L24" s="62">
        <v>17</v>
      </c>
      <c r="M24" s="54">
        <v>1</v>
      </c>
      <c r="N24" s="54">
        <v>1</v>
      </c>
      <c r="O24" s="60">
        <v>1</v>
      </c>
      <c r="P24" s="54">
        <v>0</v>
      </c>
      <c r="Q24" s="54">
        <v>0</v>
      </c>
      <c r="R24" s="61">
        <f t="shared" si="15"/>
        <v>2</v>
      </c>
      <c r="S24" s="12">
        <f t="shared" si="20"/>
        <v>0.5</v>
      </c>
      <c r="T24" s="12">
        <f t="shared" si="21"/>
        <v>0</v>
      </c>
      <c r="U24" s="12">
        <f t="shared" si="22"/>
        <v>0</v>
      </c>
      <c r="V24" s="12">
        <f t="shared" si="23"/>
        <v>0</v>
      </c>
      <c r="W24" s="12">
        <f t="shared" si="24"/>
        <v>5.8823529411764705E-2</v>
      </c>
      <c r="X24" s="12">
        <f t="shared" si="25"/>
        <v>0</v>
      </c>
      <c r="Y24" s="12">
        <f t="shared" si="26"/>
        <v>0</v>
      </c>
      <c r="Z24" s="12">
        <f t="shared" si="27"/>
        <v>0</v>
      </c>
    </row>
    <row r="25" spans="1:26" ht="15.75" thickBot="1">
      <c r="A25" s="52">
        <v>43647.740671296298</v>
      </c>
      <c r="B25" s="51" t="s">
        <v>162</v>
      </c>
      <c r="C25" s="53" t="s">
        <v>106</v>
      </c>
      <c r="D25" s="53"/>
      <c r="E25" s="53"/>
      <c r="F25" s="53"/>
      <c r="G25" s="53"/>
      <c r="H25" s="53"/>
      <c r="I25" s="54">
        <v>340058</v>
      </c>
      <c r="J25" s="51" t="s">
        <v>126</v>
      </c>
      <c r="K25" s="51" t="s">
        <v>2</v>
      </c>
      <c r="L25" s="62">
        <v>90</v>
      </c>
      <c r="M25" s="54">
        <v>8</v>
      </c>
      <c r="N25" s="54">
        <v>11</v>
      </c>
      <c r="O25" s="60">
        <v>19</v>
      </c>
      <c r="P25" s="54">
        <v>3</v>
      </c>
      <c r="Q25" s="54">
        <v>3</v>
      </c>
      <c r="R25" s="61">
        <f t="shared" si="15"/>
        <v>19</v>
      </c>
      <c r="S25" s="12">
        <f t="shared" si="20"/>
        <v>1</v>
      </c>
      <c r="T25" s="12">
        <f t="shared" si="21"/>
        <v>0.15789473684210525</v>
      </c>
      <c r="U25" s="12">
        <f t="shared" si="22"/>
        <v>0.15789473684210525</v>
      </c>
      <c r="V25" s="12">
        <f t="shared" si="23"/>
        <v>0.31578947368421051</v>
      </c>
      <c r="W25" s="12">
        <f t="shared" si="24"/>
        <v>0.21111111111111111</v>
      </c>
      <c r="X25" s="12">
        <f t="shared" si="25"/>
        <v>3.3333333333333333E-2</v>
      </c>
      <c r="Y25" s="12">
        <f t="shared" si="26"/>
        <v>3.3333333333333333E-2</v>
      </c>
      <c r="Z25" s="12">
        <f t="shared" si="27"/>
        <v>6.6666666666666666E-2</v>
      </c>
    </row>
    <row r="26" spans="1:26" ht="15.75" thickBot="1">
      <c r="A26" s="52">
        <v>43647.744432870371</v>
      </c>
      <c r="B26" s="51" t="s">
        <v>163</v>
      </c>
      <c r="C26" s="53" t="s">
        <v>106</v>
      </c>
      <c r="D26" s="53"/>
      <c r="E26" s="53"/>
      <c r="F26" s="53"/>
      <c r="G26" s="53"/>
      <c r="H26" s="53"/>
      <c r="I26" s="54">
        <v>340056</v>
      </c>
      <c r="J26" s="51" t="s">
        <v>133</v>
      </c>
      <c r="K26" s="51" t="s">
        <v>2</v>
      </c>
      <c r="L26" s="62">
        <v>75</v>
      </c>
      <c r="M26" s="54">
        <v>4</v>
      </c>
      <c r="N26" s="54">
        <v>4</v>
      </c>
      <c r="O26" s="60">
        <v>5</v>
      </c>
      <c r="P26" s="54">
        <v>1</v>
      </c>
      <c r="Q26" s="54">
        <v>2</v>
      </c>
      <c r="R26" s="61">
        <f t="shared" si="15"/>
        <v>8</v>
      </c>
      <c r="S26" s="12">
        <f t="shared" si="20"/>
        <v>0.625</v>
      </c>
      <c r="T26" s="12">
        <f t="shared" si="21"/>
        <v>0.2</v>
      </c>
      <c r="U26" s="12">
        <f t="shared" si="22"/>
        <v>0.4</v>
      </c>
      <c r="V26" s="12">
        <f t="shared" si="23"/>
        <v>0.375</v>
      </c>
      <c r="W26" s="12">
        <f t="shared" si="24"/>
        <v>6.6666666666666666E-2</v>
      </c>
      <c r="X26" s="12">
        <f t="shared" si="25"/>
        <v>1.3333333333333334E-2</v>
      </c>
      <c r="Y26" s="12">
        <f t="shared" si="26"/>
        <v>2.6666666666666668E-2</v>
      </c>
      <c r="Z26" s="12">
        <f t="shared" si="27"/>
        <v>0.04</v>
      </c>
    </row>
    <row r="27" spans="1:26" ht="15.75" thickBot="1">
      <c r="A27" s="52">
        <v>43647.827673611115</v>
      </c>
      <c r="B27" s="51" t="s">
        <v>96</v>
      </c>
      <c r="C27" s="53" t="s">
        <v>106</v>
      </c>
      <c r="D27" s="53" t="s">
        <v>106</v>
      </c>
      <c r="E27" s="53" t="s">
        <v>106</v>
      </c>
      <c r="F27" s="53" t="s">
        <v>106</v>
      </c>
      <c r="G27" s="53"/>
      <c r="H27" s="53"/>
      <c r="I27" s="54">
        <v>340023</v>
      </c>
      <c r="J27" s="51" t="s">
        <v>97</v>
      </c>
      <c r="K27" s="51" t="s">
        <v>2</v>
      </c>
      <c r="L27" s="62">
        <v>93</v>
      </c>
      <c r="M27" s="54">
        <v>13</v>
      </c>
      <c r="N27" s="54">
        <v>23</v>
      </c>
      <c r="O27" s="60">
        <v>26</v>
      </c>
      <c r="P27" s="54">
        <v>0</v>
      </c>
      <c r="Q27" s="54">
        <v>2</v>
      </c>
      <c r="R27" s="61">
        <f t="shared" si="15"/>
        <v>36</v>
      </c>
      <c r="S27" s="12">
        <f t="shared" si="20"/>
        <v>0.72222222222222221</v>
      </c>
      <c r="T27" s="12">
        <f t="shared" si="21"/>
        <v>0</v>
      </c>
      <c r="U27" s="12">
        <f t="shared" si="22"/>
        <v>7.6923076923076927E-2</v>
      </c>
      <c r="V27" s="12">
        <f t="shared" si="23"/>
        <v>5.5555555555555552E-2</v>
      </c>
      <c r="W27" s="12">
        <f t="shared" si="24"/>
        <v>0.27956989247311825</v>
      </c>
      <c r="X27" s="12">
        <f t="shared" si="25"/>
        <v>0</v>
      </c>
      <c r="Y27" s="12">
        <f t="shared" si="26"/>
        <v>2.1505376344086023E-2</v>
      </c>
      <c r="Z27" s="12">
        <f t="shared" si="27"/>
        <v>2.1505376344086023E-2</v>
      </c>
    </row>
    <row r="28" spans="1:26" ht="15.75" thickBot="1">
      <c r="A28" s="52">
        <v>43648.461863425924</v>
      </c>
      <c r="B28" s="51" t="s">
        <v>164</v>
      </c>
      <c r="C28" s="53" t="s">
        <v>106</v>
      </c>
      <c r="D28" s="53" t="s">
        <v>106</v>
      </c>
      <c r="E28" s="53" t="s">
        <v>106</v>
      </c>
      <c r="F28" s="53" t="s">
        <v>106</v>
      </c>
      <c r="G28" s="53"/>
      <c r="H28" s="53"/>
      <c r="I28" s="54">
        <v>340004</v>
      </c>
      <c r="J28" s="51" t="s">
        <v>165</v>
      </c>
      <c r="K28" s="51" t="s">
        <v>2</v>
      </c>
      <c r="L28" s="62">
        <v>29</v>
      </c>
      <c r="M28" s="54">
        <v>0</v>
      </c>
      <c r="N28" s="54">
        <v>8</v>
      </c>
      <c r="O28" s="60">
        <v>8</v>
      </c>
      <c r="P28" s="54">
        <v>8</v>
      </c>
      <c r="Q28" s="54">
        <v>0</v>
      </c>
      <c r="R28" s="61">
        <f t="shared" si="15"/>
        <v>8</v>
      </c>
      <c r="S28" s="12">
        <f t="shared" si="20"/>
        <v>1</v>
      </c>
      <c r="T28" s="12">
        <f t="shared" si="21"/>
        <v>1</v>
      </c>
      <c r="U28" s="12">
        <f t="shared" si="22"/>
        <v>0</v>
      </c>
      <c r="V28" s="12">
        <f t="shared" si="23"/>
        <v>1</v>
      </c>
      <c r="W28" s="12">
        <f t="shared" si="24"/>
        <v>0.27586206896551724</v>
      </c>
      <c r="X28" s="12">
        <f t="shared" si="25"/>
        <v>0.27586206896551724</v>
      </c>
      <c r="Y28" s="12">
        <f t="shared" si="26"/>
        <v>0</v>
      </c>
      <c r="Z28" s="12">
        <f t="shared" si="27"/>
        <v>0.27586206896551724</v>
      </c>
    </row>
    <row r="29" spans="1:26" ht="15.75" thickBot="1">
      <c r="A29" s="71">
        <v>43649.547407407408</v>
      </c>
      <c r="B29" s="62" t="s">
        <v>32</v>
      </c>
      <c r="C29" s="63" t="s">
        <v>167</v>
      </c>
      <c r="D29" s="63" t="s">
        <v>167</v>
      </c>
      <c r="E29" s="63" t="s">
        <v>167</v>
      </c>
      <c r="F29" s="63" t="s">
        <v>167</v>
      </c>
      <c r="G29" s="63"/>
      <c r="H29" s="63"/>
      <c r="I29" s="54">
        <v>340021</v>
      </c>
      <c r="J29" s="51" t="s">
        <v>168</v>
      </c>
      <c r="K29" s="51" t="s">
        <v>2</v>
      </c>
      <c r="L29" s="62">
        <v>64</v>
      </c>
      <c r="M29" s="54">
        <v>8</v>
      </c>
      <c r="N29" s="54">
        <v>5</v>
      </c>
      <c r="O29" s="60">
        <v>11</v>
      </c>
      <c r="P29" s="54">
        <v>3</v>
      </c>
      <c r="Q29" s="54">
        <v>3</v>
      </c>
      <c r="R29" s="61">
        <f t="shared" si="15"/>
        <v>13</v>
      </c>
      <c r="S29" s="12">
        <f t="shared" si="20"/>
        <v>0.84615384615384615</v>
      </c>
      <c r="T29" s="12">
        <f t="shared" si="21"/>
        <v>0.27272727272727271</v>
      </c>
      <c r="U29" s="12">
        <f t="shared" si="22"/>
        <v>0.27272727272727271</v>
      </c>
      <c r="V29" s="12">
        <f t="shared" si="23"/>
        <v>0.46153846153846156</v>
      </c>
      <c r="W29" s="12">
        <f t="shared" si="24"/>
        <v>0.171875</v>
      </c>
      <c r="X29" s="12">
        <f t="shared" si="25"/>
        <v>4.6875E-2</v>
      </c>
      <c r="Y29" s="12">
        <f t="shared" si="26"/>
        <v>4.6875E-2</v>
      </c>
      <c r="Z29" s="12">
        <f t="shared" si="27"/>
        <v>9.375E-2</v>
      </c>
    </row>
    <row r="30" spans="1:26" ht="15.75" thickBot="1">
      <c r="A30" s="52">
        <v>43649.893182870372</v>
      </c>
      <c r="B30" s="51" t="s">
        <v>118</v>
      </c>
      <c r="C30" s="53" t="s">
        <v>106</v>
      </c>
      <c r="D30" s="53" t="s">
        <v>106</v>
      </c>
      <c r="E30" s="53" t="s">
        <v>106</v>
      </c>
      <c r="F30" s="53" t="s">
        <v>106</v>
      </c>
      <c r="G30" s="63"/>
      <c r="H30" s="63"/>
      <c r="I30" s="54">
        <v>340027</v>
      </c>
      <c r="J30" s="51" t="s">
        <v>169</v>
      </c>
      <c r="K30" s="51" t="s">
        <v>2</v>
      </c>
      <c r="L30" s="62">
        <v>166</v>
      </c>
      <c r="M30" s="54">
        <v>34</v>
      </c>
      <c r="N30" s="54">
        <v>27</v>
      </c>
      <c r="O30" s="60">
        <v>47</v>
      </c>
      <c r="P30" s="54">
        <v>20</v>
      </c>
      <c r="Q30" s="54">
        <v>10</v>
      </c>
      <c r="R30" s="61">
        <f t="shared" si="15"/>
        <v>61</v>
      </c>
      <c r="S30" s="12">
        <f t="shared" ref="S30:S33" si="28">O30/R30</f>
        <v>0.77049180327868849</v>
      </c>
      <c r="T30" s="12">
        <f t="shared" ref="T30:T33" si="29">P30/O30</f>
        <v>0.42553191489361702</v>
      </c>
      <c r="U30" s="12">
        <f t="shared" ref="U30:U33" si="30">Q30/O30</f>
        <v>0.21276595744680851</v>
      </c>
      <c r="V30" s="12">
        <f t="shared" ref="V30:V33" si="31">(P30+Q30)/R30</f>
        <v>0.49180327868852458</v>
      </c>
      <c r="W30" s="12">
        <f t="shared" si="16"/>
        <v>0.28313253012048195</v>
      </c>
      <c r="X30" s="12">
        <f t="shared" si="17"/>
        <v>0.12048192771084337</v>
      </c>
      <c r="Y30" s="12">
        <f t="shared" si="18"/>
        <v>6.0240963855421686E-2</v>
      </c>
      <c r="Z30" s="12">
        <f t="shared" si="19"/>
        <v>0.18072289156626506</v>
      </c>
    </row>
    <row r="31" spans="1:26" ht="15.75" thickBot="1">
      <c r="A31" s="52">
        <v>43649.998564814814</v>
      </c>
      <c r="B31" s="51" t="s">
        <v>116</v>
      </c>
      <c r="C31" s="63"/>
      <c r="D31" s="63"/>
      <c r="E31" s="63"/>
      <c r="F31" s="63" t="s">
        <v>167</v>
      </c>
      <c r="G31" s="63"/>
      <c r="H31" s="63"/>
      <c r="I31" s="54">
        <v>340030</v>
      </c>
      <c r="J31" s="51" t="s">
        <v>170</v>
      </c>
      <c r="K31" s="51" t="s">
        <v>2</v>
      </c>
      <c r="L31" s="62">
        <v>108</v>
      </c>
      <c r="M31" s="54">
        <v>4</v>
      </c>
      <c r="N31" s="54">
        <v>13</v>
      </c>
      <c r="O31" s="60">
        <v>12</v>
      </c>
      <c r="P31" s="54">
        <v>2</v>
      </c>
      <c r="Q31" s="54">
        <v>1</v>
      </c>
      <c r="R31" s="61">
        <f t="shared" si="15"/>
        <v>17</v>
      </c>
      <c r="S31" s="12">
        <f t="shared" si="28"/>
        <v>0.70588235294117652</v>
      </c>
      <c r="T31" s="12">
        <f t="shared" si="29"/>
        <v>0.16666666666666666</v>
      </c>
      <c r="U31" s="12">
        <f t="shared" si="30"/>
        <v>8.3333333333333329E-2</v>
      </c>
      <c r="V31" s="12">
        <f t="shared" si="31"/>
        <v>0.17647058823529413</v>
      </c>
      <c r="W31" s="12">
        <f t="shared" si="16"/>
        <v>0.1111111111111111</v>
      </c>
      <c r="X31" s="12">
        <f t="shared" si="17"/>
        <v>1.8518518518518517E-2</v>
      </c>
      <c r="Y31" s="12">
        <f t="shared" si="18"/>
        <v>9.2592592592592587E-3</v>
      </c>
      <c r="Z31" s="12">
        <f t="shared" si="19"/>
        <v>2.7777777777777776E-2</v>
      </c>
    </row>
    <row r="32" spans="1:26" ht="15.75" thickBot="1">
      <c r="A32" s="62"/>
      <c r="B32" s="62"/>
      <c r="C32" s="63"/>
      <c r="D32" s="63"/>
      <c r="E32" s="63"/>
      <c r="F32" s="63"/>
      <c r="G32" s="63"/>
      <c r="H32" s="63"/>
      <c r="I32" s="62"/>
      <c r="J32" s="62"/>
      <c r="K32" s="62"/>
      <c r="L32" s="62"/>
      <c r="M32" s="62"/>
      <c r="N32" s="62"/>
      <c r="O32" s="62"/>
      <c r="P32" s="62"/>
      <c r="Q32" s="62"/>
      <c r="R32" s="61">
        <f t="shared" si="15"/>
        <v>0</v>
      </c>
      <c r="S32" s="12" t="e">
        <f t="shared" si="28"/>
        <v>#DIV/0!</v>
      </c>
      <c r="T32" s="12" t="e">
        <f t="shared" si="29"/>
        <v>#DIV/0!</v>
      </c>
      <c r="U32" s="12" t="e">
        <f t="shared" si="30"/>
        <v>#DIV/0!</v>
      </c>
      <c r="V32" s="12" t="e">
        <f t="shared" si="31"/>
        <v>#DIV/0!</v>
      </c>
      <c r="W32" s="12" t="e">
        <f t="shared" si="16"/>
        <v>#DIV/0!</v>
      </c>
      <c r="X32" s="12" t="e">
        <f t="shared" si="17"/>
        <v>#DIV/0!</v>
      </c>
      <c r="Y32" s="12" t="e">
        <f t="shared" si="18"/>
        <v>#DIV/0!</v>
      </c>
      <c r="Z32" s="12" t="e">
        <f t="shared" si="19"/>
        <v>#DIV/0!</v>
      </c>
    </row>
    <row r="33" spans="1:26" ht="15.75" thickBot="1">
      <c r="A33" s="62"/>
      <c r="B33" s="62"/>
      <c r="C33" s="63"/>
      <c r="D33" s="63"/>
      <c r="E33" s="63"/>
      <c r="F33" s="63"/>
      <c r="G33" s="63"/>
      <c r="H33" s="63"/>
      <c r="I33" s="62"/>
      <c r="J33" s="62"/>
      <c r="K33" s="62"/>
      <c r="L33" s="62"/>
      <c r="M33" s="62"/>
      <c r="N33" s="62"/>
      <c r="O33" s="62"/>
      <c r="P33" s="62"/>
      <c r="Q33" s="62"/>
      <c r="R33" s="61">
        <f t="shared" si="15"/>
        <v>0</v>
      </c>
      <c r="S33" s="12" t="e">
        <f t="shared" si="28"/>
        <v>#DIV/0!</v>
      </c>
      <c r="T33" s="12" t="e">
        <f t="shared" si="29"/>
        <v>#DIV/0!</v>
      </c>
      <c r="U33" s="12" t="e">
        <f t="shared" si="30"/>
        <v>#DIV/0!</v>
      </c>
      <c r="V33" s="12" t="e">
        <f t="shared" si="31"/>
        <v>#DIV/0!</v>
      </c>
      <c r="W33" s="12" t="e">
        <f t="shared" si="16"/>
        <v>#DIV/0!</v>
      </c>
      <c r="X33" s="12" t="e">
        <f t="shared" si="17"/>
        <v>#DIV/0!</v>
      </c>
      <c r="Y33" s="12" t="e">
        <f t="shared" si="18"/>
        <v>#DIV/0!</v>
      </c>
      <c r="Z33" s="12" t="e">
        <f t="shared" si="19"/>
        <v>#DIV/0!</v>
      </c>
    </row>
    <row r="34" spans="1:26">
      <c r="B34" s="2"/>
    </row>
    <row r="35" spans="1:26">
      <c r="B35" s="50">
        <f>COUNTIF(B3:B33,"&gt; ")</f>
        <v>29</v>
      </c>
      <c r="C35" s="50">
        <f>COUNTIF(C3:C33,"=x")</f>
        <v>11</v>
      </c>
      <c r="D35" s="50">
        <f t="shared" ref="D35:H35" si="32">COUNTIF(D3:D33,"=x")</f>
        <v>11</v>
      </c>
      <c r="E35" s="50">
        <f t="shared" si="32"/>
        <v>11</v>
      </c>
      <c r="F35" s="50">
        <f t="shared" si="32"/>
        <v>9</v>
      </c>
      <c r="G35" s="50">
        <f t="shared" si="32"/>
        <v>9</v>
      </c>
      <c r="H35" s="50">
        <f t="shared" si="32"/>
        <v>0</v>
      </c>
      <c r="L35" s="43">
        <f>SUM(L3:L33)</f>
        <v>1738</v>
      </c>
      <c r="M35" s="43">
        <f t="shared" ref="M35:R35" si="33">SUM(M3:M33)</f>
        <v>255</v>
      </c>
      <c r="N35" s="43">
        <f t="shared" si="33"/>
        <v>199</v>
      </c>
      <c r="O35" s="43">
        <f t="shared" si="33"/>
        <v>330</v>
      </c>
      <c r="P35" s="43">
        <f t="shared" si="33"/>
        <v>115</v>
      </c>
      <c r="Q35" s="43">
        <f t="shared" si="33"/>
        <v>81</v>
      </c>
      <c r="R35" s="43">
        <f t="shared" si="33"/>
        <v>454</v>
      </c>
      <c r="S35" s="57">
        <f>O35/R35</f>
        <v>0.72687224669603523</v>
      </c>
      <c r="T35" s="8">
        <f>P35/R35</f>
        <v>0.25330396475770928</v>
      </c>
      <c r="U35" s="8">
        <f>Q35/R35</f>
        <v>0.17841409691629956</v>
      </c>
      <c r="V35" s="8">
        <f>(P35+Q35)/R35</f>
        <v>0.43171806167400884</v>
      </c>
      <c r="W35" s="8">
        <f t="shared" ref="W35" si="34">O35/L35</f>
        <v>0.189873417721519</v>
      </c>
      <c r="X35" s="8">
        <f t="shared" ref="X35" si="35">P35/L35</f>
        <v>6.6168009205983896E-2</v>
      </c>
      <c r="Y35" s="8">
        <f t="shared" ref="Y35" si="36">Q35/L35</f>
        <v>4.6605293440736481E-2</v>
      </c>
      <c r="Z35" s="8">
        <f t="shared" ref="Z35" si="37">(P35+Q35)/L35</f>
        <v>0.11277330264672036</v>
      </c>
    </row>
    <row r="36" spans="1:26">
      <c r="B36" s="26" t="s">
        <v>153</v>
      </c>
      <c r="C36" s="26" t="s">
        <v>78</v>
      </c>
      <c r="D36" s="26" t="s">
        <v>101</v>
      </c>
      <c r="E36" s="26" t="s">
        <v>102</v>
      </c>
      <c r="F36" s="26" t="s">
        <v>103</v>
      </c>
      <c r="G36" s="26" t="s">
        <v>104</v>
      </c>
      <c r="H36" s="26" t="s">
        <v>105</v>
      </c>
      <c r="L36" s="22" t="s">
        <v>78</v>
      </c>
      <c r="M36" s="22" t="s">
        <v>79</v>
      </c>
      <c r="N36" s="22" t="s">
        <v>80</v>
      </c>
      <c r="O36" s="22" t="s">
        <v>75</v>
      </c>
      <c r="P36" s="22" t="s">
        <v>74</v>
      </c>
      <c r="Q36" s="22" t="s">
        <v>76</v>
      </c>
      <c r="R36" s="31" t="s">
        <v>81</v>
      </c>
      <c r="S36" s="32" t="s">
        <v>83</v>
      </c>
      <c r="T36" s="32" t="s">
        <v>82</v>
      </c>
      <c r="U36" s="32" t="s">
        <v>85</v>
      </c>
      <c r="V36" s="32" t="s">
        <v>99</v>
      </c>
      <c r="W36" s="32" t="s">
        <v>87</v>
      </c>
      <c r="X36" s="32" t="s">
        <v>84</v>
      </c>
      <c r="Y36" s="32" t="s">
        <v>86</v>
      </c>
      <c r="Z36" s="32" t="s">
        <v>100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2018-19-1</vt:lpstr>
      <vt:lpstr>2018-19-2</vt:lpstr>
      <vt:lpstr>'2018-19-1'!Área_de_impresión</vt:lpstr>
    </vt:vector>
  </TitlesOfParts>
  <Company>UPC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usuario</cp:lastModifiedBy>
  <cp:lastPrinted>2019-02-17T18:39:08Z</cp:lastPrinted>
  <dcterms:created xsi:type="dcterms:W3CDTF">2019-01-31T11:23:40Z</dcterms:created>
  <dcterms:modified xsi:type="dcterms:W3CDTF">2019-07-03T23:28:46Z</dcterms:modified>
</cp:coreProperties>
</file>